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8_{AA5A8C30-C4EF-46E7-B4D1-858B38EB88F7}" xr6:coauthVersionLast="47" xr6:coauthVersionMax="47" xr10:uidLastSave="{00000000-0000-0000-0000-000000000000}"/>
  <bookViews>
    <workbookView xWindow="-98" yWindow="-98" windowWidth="21795" windowHeight="13875" activeTab="2" xr2:uid="{9983C110-93CF-504C-9689-994AB68E4182}"/>
  </bookViews>
  <sheets>
    <sheet name="M" sheetId="9" r:id="rId1"/>
    <sheet name="D" sheetId="2" r:id="rId2"/>
    <sheet name="注文書" sheetId="1" r:id="rId3"/>
    <sheet name="カテゴリ選択リスト" sheetId="5" r:id="rId4"/>
  </sheets>
  <definedNames>
    <definedName name="_4本組用" localSheetId="1">D!$C$2:$X$1396</definedName>
    <definedName name="_4本組用_2" localSheetId="1">D!$C$2:$X$1395</definedName>
    <definedName name="_xlnm._FilterDatabase" localSheetId="1" hidden="1">D!$A$1:$Y$1396</definedName>
    <definedName name="先頭" localSheetId="1">D!$C$1:$X$1</definedName>
    <definedName name="先頭_1" localSheetId="1">D!$C$1:$X$1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2" l="1"/>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1173" i="2"/>
  <c r="B1174" i="2"/>
  <c r="B1175" i="2"/>
  <c r="B1176" i="2"/>
  <c r="B1177" i="2"/>
  <c r="B1178" i="2"/>
  <c r="B1179" i="2"/>
  <c r="B1180" i="2"/>
  <c r="B1181" i="2"/>
  <c r="B1182" i="2"/>
  <c r="B1183" i="2"/>
  <c r="B1184" i="2"/>
  <c r="B1185" i="2"/>
  <c r="B1186" i="2"/>
  <c r="B1187" i="2"/>
  <c r="B1188" i="2"/>
  <c r="B1189" i="2"/>
  <c r="B1190" i="2"/>
  <c r="B1191" i="2"/>
  <c r="B1192" i="2"/>
  <c r="B1193" i="2"/>
  <c r="B1194" i="2"/>
  <c r="B1195" i="2"/>
  <c r="B1196" i="2"/>
  <c r="B1197" i="2"/>
  <c r="B1198" i="2"/>
  <c r="B1199" i="2"/>
  <c r="B1200" i="2"/>
  <c r="B1201" i="2"/>
  <c r="B1202" i="2"/>
  <c r="B1203" i="2"/>
  <c r="B1204" i="2"/>
  <c r="B1205" i="2"/>
  <c r="B1206" i="2"/>
  <c r="B1207" i="2"/>
  <c r="B1208" i="2"/>
  <c r="B1209" i="2"/>
  <c r="B1210" i="2"/>
  <c r="B1211" i="2"/>
  <c r="B1212" i="2"/>
  <c r="B1213" i="2"/>
  <c r="B1214" i="2"/>
  <c r="B1215" i="2"/>
  <c r="B1216" i="2"/>
  <c r="B1217" i="2"/>
  <c r="B1218" i="2"/>
  <c r="B1219" i="2"/>
  <c r="B1220" i="2"/>
  <c r="B1221" i="2"/>
  <c r="B1222" i="2"/>
  <c r="B1223" i="2"/>
  <c r="B1224" i="2"/>
  <c r="B1225" i="2"/>
  <c r="B1226" i="2"/>
  <c r="B1227" i="2"/>
  <c r="B1228" i="2"/>
  <c r="B1229" i="2"/>
  <c r="B1230" i="2"/>
  <c r="B1231" i="2"/>
  <c r="B1232" i="2"/>
  <c r="B1233" i="2"/>
  <c r="B1234" i="2"/>
  <c r="B1235" i="2"/>
  <c r="B1236" i="2"/>
  <c r="B1237" i="2"/>
  <c r="B1238" i="2"/>
  <c r="B1239" i="2"/>
  <c r="B1240" i="2"/>
  <c r="B1241" i="2"/>
  <c r="B1242" i="2"/>
  <c r="B1243" i="2"/>
  <c r="B1244" i="2"/>
  <c r="B1245" i="2"/>
  <c r="B1246" i="2"/>
  <c r="B1247" i="2"/>
  <c r="B1248" i="2"/>
  <c r="B1249" i="2"/>
  <c r="B1250" i="2"/>
  <c r="B1251" i="2"/>
  <c r="B1252" i="2"/>
  <c r="B1253" i="2"/>
  <c r="B1254" i="2"/>
  <c r="B1255" i="2"/>
  <c r="B1256" i="2"/>
  <c r="B1257" i="2"/>
  <c r="B1258" i="2"/>
  <c r="B1259" i="2"/>
  <c r="B1260" i="2"/>
  <c r="B1261" i="2"/>
  <c r="B1262" i="2"/>
  <c r="B1263" i="2"/>
  <c r="B1264" i="2"/>
  <c r="B1265" i="2"/>
  <c r="B1266" i="2"/>
  <c r="B1267" i="2"/>
  <c r="B1268" i="2"/>
  <c r="B1269" i="2"/>
  <c r="B1270" i="2"/>
  <c r="B1271" i="2"/>
  <c r="B1272" i="2"/>
  <c r="B1273" i="2"/>
  <c r="B1274" i="2"/>
  <c r="B1275" i="2"/>
  <c r="B1276" i="2"/>
  <c r="B1277" i="2"/>
  <c r="B1278" i="2"/>
  <c r="B1279" i="2"/>
  <c r="B1280" i="2"/>
  <c r="B1281" i="2"/>
  <c r="B1282" i="2"/>
  <c r="B1283" i="2"/>
  <c r="B1284" i="2"/>
  <c r="B1285" i="2"/>
  <c r="B1286" i="2"/>
  <c r="B1287" i="2"/>
  <c r="B1288" i="2"/>
  <c r="B1289" i="2"/>
  <c r="B1290" i="2"/>
  <c r="B1291" i="2"/>
  <c r="B1292" i="2"/>
  <c r="B1293" i="2"/>
  <c r="B1294" i="2"/>
  <c r="B1295" i="2"/>
  <c r="B1296" i="2"/>
  <c r="B1297" i="2"/>
  <c r="B1298" i="2"/>
  <c r="B1299" i="2"/>
  <c r="B1300" i="2"/>
  <c r="B1301" i="2"/>
  <c r="B1302" i="2"/>
  <c r="B1303" i="2"/>
  <c r="B1304" i="2"/>
  <c r="B1305" i="2"/>
  <c r="B1306" i="2"/>
  <c r="B1307" i="2"/>
  <c r="B1308" i="2"/>
  <c r="B1309" i="2"/>
  <c r="B1310" i="2"/>
  <c r="B1311" i="2"/>
  <c r="B1312" i="2"/>
  <c r="B1313" i="2"/>
  <c r="B1314" i="2"/>
  <c r="B1315" i="2"/>
  <c r="B1316" i="2"/>
  <c r="B1317" i="2"/>
  <c r="B1318" i="2"/>
  <c r="B1319" i="2"/>
  <c r="B1320" i="2"/>
  <c r="B1321" i="2"/>
  <c r="B1322" i="2"/>
  <c r="B1323" i="2"/>
  <c r="B1324" i="2"/>
  <c r="B1325" i="2"/>
  <c r="B1326" i="2"/>
  <c r="B1327" i="2"/>
  <c r="B1328" i="2"/>
  <c r="B1329" i="2"/>
  <c r="B1330" i="2"/>
  <c r="B1331" i="2"/>
  <c r="B1332" i="2"/>
  <c r="B1333" i="2"/>
  <c r="B1334" i="2"/>
  <c r="B1335" i="2"/>
  <c r="B1336" i="2"/>
  <c r="B1337" i="2"/>
  <c r="B1338" i="2"/>
  <c r="B1339" i="2"/>
  <c r="B1340" i="2"/>
  <c r="B1341" i="2"/>
  <c r="B1342" i="2"/>
  <c r="B1343" i="2"/>
  <c r="B1344" i="2"/>
  <c r="B1345" i="2"/>
  <c r="B1346" i="2"/>
  <c r="B1347" i="2"/>
  <c r="B1348" i="2"/>
  <c r="B1349" i="2"/>
  <c r="B1350" i="2"/>
  <c r="B1351" i="2"/>
  <c r="B1352" i="2"/>
  <c r="B1353" i="2"/>
  <c r="B1354" i="2"/>
  <c r="B1355" i="2"/>
  <c r="B1356" i="2"/>
  <c r="B1357" i="2"/>
  <c r="B1358" i="2"/>
  <c r="B1359" i="2"/>
  <c r="B1360" i="2"/>
  <c r="B1361" i="2"/>
  <c r="B1362" i="2"/>
  <c r="B1363" i="2"/>
  <c r="B1364" i="2"/>
  <c r="B1365" i="2"/>
  <c r="B1366" i="2"/>
  <c r="B1367" i="2"/>
  <c r="B1368" i="2"/>
  <c r="B1369" i="2"/>
  <c r="B1370" i="2"/>
  <c r="B1371" i="2"/>
  <c r="B1372" i="2"/>
  <c r="B1373" i="2"/>
  <c r="B1374" i="2"/>
  <c r="B1375" i="2"/>
  <c r="B1376" i="2"/>
  <c r="B1377" i="2"/>
  <c r="B1378" i="2"/>
  <c r="B1379" i="2"/>
  <c r="B1380" i="2"/>
  <c r="B1381" i="2"/>
  <c r="B1382" i="2"/>
  <c r="B1383" i="2"/>
  <c r="B1384" i="2"/>
  <c r="B1385" i="2"/>
  <c r="B1386" i="2"/>
  <c r="B1387" i="2"/>
  <c r="B1388" i="2"/>
  <c r="B1389" i="2"/>
  <c r="B1390" i="2"/>
  <c r="B1391" i="2"/>
  <c r="B1392" i="2"/>
  <c r="B1393" i="2"/>
  <c r="B1394" i="2"/>
  <c r="B1395" i="2"/>
  <c r="B35" i="2"/>
  <c r="B34" i="2"/>
  <c r="B33" i="2"/>
  <c r="B32" i="2"/>
  <c r="B31" i="2"/>
  <c r="B30" i="2"/>
  <c r="B29" i="2"/>
  <c r="B28" i="2"/>
  <c r="B27" i="2"/>
  <c r="B26" i="2"/>
  <c r="B25" i="2"/>
  <c r="B24" i="2"/>
  <c r="B23" i="2"/>
  <c r="B22" i="2"/>
  <c r="B21" i="2"/>
  <c r="B20" i="2"/>
  <c r="B19" i="2"/>
  <c r="B18" i="2"/>
  <c r="B17" i="2"/>
  <c r="B16" i="2"/>
  <c r="B11" i="2"/>
  <c r="B10" i="2"/>
  <c r="B9" i="2"/>
  <c r="B8" i="2"/>
  <c r="B7" i="2"/>
  <c r="B6" i="2"/>
  <c r="B12" i="2"/>
  <c r="B13" i="2"/>
  <c r="B14" i="2"/>
  <c r="B15" i="2"/>
  <c r="B3" i="2"/>
  <c r="B4" i="2"/>
  <c r="B5" i="2"/>
  <c r="B2" i="2"/>
  <c r="A4" i="5"/>
  <c r="A5" i="5" s="1"/>
  <c r="C5" i="5" l="1"/>
  <c r="B5" i="5" s="1"/>
  <c r="A6" i="5"/>
  <c r="C4" i="5"/>
  <c r="B4" i="5" s="1"/>
  <c r="C3" i="5"/>
  <c r="B3" i="5" s="1"/>
  <c r="D3" i="5" l="1"/>
  <c r="G3" i="5"/>
  <c r="F3" i="5"/>
  <c r="E3" i="5"/>
  <c r="D4" i="5"/>
  <c r="E4" i="5"/>
  <c r="F4" i="5"/>
  <c r="G4" i="5"/>
  <c r="D5" i="5"/>
  <c r="E5" i="5"/>
  <c r="F5" i="5"/>
  <c r="G5" i="5"/>
  <c r="C6" i="5"/>
  <c r="B6" i="5" s="1"/>
  <c r="A7" i="5"/>
  <c r="D6" i="5" l="1"/>
  <c r="G6" i="5"/>
  <c r="F6" i="5"/>
  <c r="E6" i="5"/>
  <c r="C7" i="5"/>
  <c r="B7" i="5" s="1"/>
  <c r="A8" i="5"/>
  <c r="D7" i="5" l="1"/>
  <c r="E7" i="5"/>
  <c r="F7" i="5"/>
  <c r="G7" i="5"/>
  <c r="A9" i="5"/>
  <c r="C8" i="5"/>
  <c r="B8" i="5" s="1"/>
  <c r="D8" i="5" l="1"/>
  <c r="E8" i="5"/>
  <c r="G8" i="5"/>
  <c r="F8" i="5"/>
  <c r="C9" i="5"/>
  <c r="B9" i="5" s="1"/>
  <c r="A10" i="5"/>
  <c r="E25" i="1"/>
  <c r="G15" i="1"/>
  <c r="H15" i="1" s="1"/>
  <c r="C16" i="1"/>
  <c r="C17" i="1"/>
  <c r="C18" i="1"/>
  <c r="C19" i="1"/>
  <c r="C20" i="1"/>
  <c r="C21" i="1"/>
  <c r="C22" i="1"/>
  <c r="C23" i="1"/>
  <c r="C24" i="1"/>
  <c r="C15" i="1"/>
  <c r="G16" i="1"/>
  <c r="H16" i="1" s="1"/>
  <c r="G17" i="1"/>
  <c r="H17" i="1" s="1"/>
  <c r="G18" i="1"/>
  <c r="H18" i="1" s="1"/>
  <c r="G19" i="1"/>
  <c r="H19" i="1" s="1"/>
  <c r="G20" i="1"/>
  <c r="H20" i="1" s="1"/>
  <c r="G21" i="1"/>
  <c r="H21" i="1" s="1"/>
  <c r="G22" i="1"/>
  <c r="H22" i="1" s="1"/>
  <c r="G23" i="1"/>
  <c r="H23" i="1" s="1"/>
  <c r="G24" i="1"/>
  <c r="H24" i="1" s="1"/>
  <c r="D16" i="1"/>
  <c r="D17" i="1"/>
  <c r="D18" i="1"/>
  <c r="D19" i="1"/>
  <c r="D20" i="1"/>
  <c r="D21" i="1"/>
  <c r="D22" i="1"/>
  <c r="D23" i="1"/>
  <c r="D24" i="1"/>
  <c r="D15" i="1"/>
  <c r="B16" i="1"/>
  <c r="B17" i="1"/>
  <c r="B18" i="1"/>
  <c r="B19" i="1"/>
  <c r="B20" i="1"/>
  <c r="B21" i="1"/>
  <c r="B22" i="1"/>
  <c r="B23" i="1"/>
  <c r="B24" i="1"/>
  <c r="B15" i="1"/>
  <c r="H3" i="1"/>
  <c r="H2" i="1" s="1"/>
  <c r="H25" i="1" l="1"/>
  <c r="D9" i="5"/>
  <c r="F9" i="5"/>
  <c r="G9" i="5"/>
  <c r="E9" i="5"/>
  <c r="C10" i="5"/>
  <c r="B10" i="5" s="1"/>
  <c r="A11" i="5"/>
  <c r="D10" i="5" l="1"/>
  <c r="E10" i="5"/>
  <c r="F10" i="5"/>
  <c r="G10" i="5"/>
  <c r="C11" i="5"/>
  <c r="B11" i="5" s="1"/>
  <c r="A12" i="5"/>
  <c r="D11" i="5" l="1"/>
  <c r="F11" i="5"/>
  <c r="E11" i="5"/>
  <c r="G11" i="5"/>
  <c r="A13" i="5"/>
  <c r="C13" i="5" s="1"/>
  <c r="B13" i="5" s="1"/>
  <c r="C12" i="5"/>
  <c r="B12" i="5" s="1"/>
  <c r="D12" i="5" l="1"/>
  <c r="E12" i="5"/>
  <c r="F12" i="5"/>
  <c r="G12" i="5"/>
  <c r="D13" i="5"/>
  <c r="E13" i="5"/>
  <c r="F13" i="5"/>
  <c r="G13" i="5"/>
  <c r="A14" i="5"/>
  <c r="A15" i="5" l="1"/>
  <c r="C14" i="5"/>
  <c r="B14" i="5" s="1"/>
  <c r="D14" i="5" l="1"/>
  <c r="G14" i="5"/>
  <c r="E14" i="5"/>
  <c r="F14" i="5"/>
  <c r="A16" i="5"/>
  <c r="C15" i="5"/>
  <c r="B15" i="5" s="1"/>
  <c r="D15" i="5" l="1"/>
  <c r="E15" i="5"/>
  <c r="F15" i="5"/>
  <c r="G15" i="5"/>
  <c r="A17" i="5"/>
  <c r="C16" i="5"/>
  <c r="B16" i="5" s="1"/>
  <c r="D16" i="5" l="1"/>
  <c r="G16" i="5"/>
  <c r="E16" i="5"/>
  <c r="F16" i="5"/>
  <c r="A18" i="5"/>
  <c r="C17" i="5"/>
  <c r="B17" i="5" s="1"/>
  <c r="D17" i="5" l="1"/>
  <c r="F17" i="5"/>
  <c r="G17" i="5"/>
  <c r="E17" i="5"/>
  <c r="C18" i="5"/>
  <c r="B18" i="5" s="1"/>
  <c r="A19" i="5"/>
  <c r="D18" i="5" l="1"/>
  <c r="E18" i="5"/>
  <c r="F18" i="5"/>
  <c r="G18" i="5"/>
  <c r="C19" i="5"/>
  <c r="B19" i="5" s="1"/>
  <c r="A20" i="5"/>
  <c r="D19" i="5" l="1"/>
  <c r="F19" i="5"/>
  <c r="G19" i="5"/>
  <c r="E19" i="5"/>
  <c r="A21" i="5"/>
  <c r="C20" i="5"/>
  <c r="B20" i="5" s="1"/>
  <c r="D20" i="5" l="1"/>
  <c r="E20" i="5"/>
  <c r="F20" i="5"/>
  <c r="G20" i="5"/>
  <c r="A22" i="5"/>
  <c r="C21" i="5"/>
  <c r="B21" i="5" s="1"/>
  <c r="D21" i="5" l="1"/>
  <c r="E21" i="5"/>
  <c r="F21" i="5"/>
  <c r="G21" i="5"/>
  <c r="A23" i="5"/>
  <c r="C22" i="5"/>
  <c r="B22" i="5" s="1"/>
  <c r="D22" i="5" l="1"/>
  <c r="G22" i="5"/>
  <c r="E22" i="5"/>
  <c r="F22" i="5"/>
  <c r="C23" i="5"/>
  <c r="B23" i="5" s="1"/>
  <c r="A24" i="5"/>
  <c r="D23" i="5" l="1"/>
  <c r="E23" i="5"/>
  <c r="F23" i="5"/>
  <c r="G23" i="5"/>
  <c r="C24" i="5"/>
  <c r="B24" i="5" s="1"/>
  <c r="A25" i="5"/>
  <c r="D24" i="5" l="1"/>
  <c r="E24" i="5"/>
  <c r="F24" i="5"/>
  <c r="G24" i="5"/>
  <c r="A26" i="5"/>
  <c r="C25" i="5"/>
  <c r="B25" i="5" s="1"/>
  <c r="D25" i="5" l="1"/>
  <c r="F25" i="5"/>
  <c r="E25" i="5"/>
  <c r="G25" i="5"/>
  <c r="A27" i="5"/>
  <c r="C26" i="5"/>
  <c r="B26" i="5" s="1"/>
  <c r="D26" i="5" l="1"/>
  <c r="E26" i="5"/>
  <c r="F26" i="5"/>
  <c r="G26" i="5"/>
  <c r="C27" i="5"/>
  <c r="B27" i="5" s="1"/>
  <c r="A28" i="5"/>
  <c r="D27" i="5" l="1"/>
  <c r="F27" i="5"/>
  <c r="E27" i="5"/>
  <c r="G27" i="5"/>
  <c r="C28" i="5"/>
  <c r="B28" i="5" s="1"/>
  <c r="A29" i="5"/>
  <c r="D28" i="5" l="1"/>
  <c r="E28" i="5"/>
  <c r="F28" i="5"/>
  <c r="G28" i="5"/>
  <c r="C29" i="5"/>
  <c r="B29" i="5" s="1"/>
  <c r="A30" i="5"/>
  <c r="D29" i="5" l="1"/>
  <c r="E29" i="5"/>
  <c r="F29" i="5"/>
  <c r="G29" i="5"/>
  <c r="C30" i="5"/>
  <c r="B30" i="5" s="1"/>
  <c r="A31" i="5"/>
  <c r="D30" i="5" l="1"/>
  <c r="G30" i="5"/>
  <c r="F30" i="5"/>
  <c r="E30" i="5"/>
  <c r="C31" i="5"/>
  <c r="B31" i="5" s="1"/>
  <c r="A32" i="5"/>
  <c r="D31" i="5" l="1"/>
  <c r="E31" i="5"/>
  <c r="F31" i="5"/>
  <c r="G31" i="5"/>
  <c r="C32" i="5"/>
  <c r="B32" i="5" s="1"/>
  <c r="A33" i="5"/>
  <c r="D32" i="5" l="1"/>
  <c r="G32" i="5"/>
  <c r="E32" i="5"/>
  <c r="F32" i="5"/>
  <c r="C33" i="5"/>
  <c r="B33" i="5" s="1"/>
  <c r="A34" i="5"/>
  <c r="D33" i="5" l="1"/>
  <c r="F33" i="5"/>
  <c r="G33" i="5"/>
  <c r="E33" i="5"/>
  <c r="A35" i="5"/>
  <c r="C34" i="5"/>
  <c r="B34" i="5" s="1"/>
  <c r="D34" i="5" l="1"/>
  <c r="E34" i="5"/>
  <c r="F34" i="5"/>
  <c r="G34" i="5"/>
  <c r="A36" i="5"/>
  <c r="C35" i="5"/>
  <c r="B35" i="5" s="1"/>
  <c r="D35" i="5" l="1"/>
  <c r="F35" i="5"/>
  <c r="E35" i="5"/>
  <c r="G35" i="5"/>
  <c r="A37" i="5"/>
  <c r="C36" i="5"/>
  <c r="B36" i="5" s="1"/>
  <c r="D36" i="5" l="1"/>
  <c r="E36" i="5"/>
  <c r="F36" i="5"/>
  <c r="G36" i="5"/>
  <c r="A38" i="5"/>
  <c r="C37" i="5"/>
  <c r="B37" i="5" s="1"/>
  <c r="D37" i="5" l="1"/>
  <c r="E37" i="5"/>
  <c r="F37" i="5"/>
  <c r="G37" i="5"/>
  <c r="A39" i="5"/>
  <c r="C38" i="5"/>
  <c r="B38" i="5" s="1"/>
  <c r="D38" i="5" l="1"/>
  <c r="G38" i="5"/>
  <c r="E38" i="5"/>
  <c r="F38" i="5"/>
  <c r="A40" i="5"/>
  <c r="C39" i="5"/>
  <c r="B39" i="5" s="1"/>
  <c r="D39" i="5" l="1"/>
  <c r="E39" i="5"/>
  <c r="F39" i="5"/>
  <c r="G39" i="5"/>
  <c r="A41" i="5"/>
  <c r="C40" i="5"/>
  <c r="B40" i="5" s="1"/>
  <c r="D40" i="5" l="1"/>
  <c r="E40" i="5"/>
  <c r="G40" i="5"/>
  <c r="F40" i="5"/>
  <c r="A42" i="5"/>
  <c r="C41" i="5"/>
  <c r="B41" i="5" s="1"/>
  <c r="D41" i="5" l="1"/>
  <c r="F41" i="5"/>
  <c r="E41" i="5"/>
  <c r="G41" i="5"/>
  <c r="A43" i="5"/>
  <c r="C42" i="5"/>
  <c r="B42" i="5" s="1"/>
  <c r="D42" i="5" l="1"/>
  <c r="E42" i="5"/>
  <c r="F42" i="5"/>
  <c r="G42" i="5"/>
  <c r="A44" i="5"/>
  <c r="C43" i="5"/>
  <c r="B43" i="5" s="1"/>
  <c r="D43" i="5" l="1"/>
  <c r="G43" i="5"/>
  <c r="E43" i="5"/>
  <c r="F43" i="5"/>
  <c r="A45" i="5"/>
  <c r="C44" i="5"/>
  <c r="B44" i="5" s="1"/>
  <c r="D44" i="5" l="1"/>
  <c r="E44" i="5"/>
  <c r="F44" i="5"/>
  <c r="G44" i="5"/>
  <c r="A46" i="5"/>
  <c r="C45" i="5"/>
  <c r="B45" i="5" s="1"/>
  <c r="D45" i="5" l="1"/>
  <c r="E45" i="5"/>
  <c r="F45" i="5"/>
  <c r="G45" i="5"/>
  <c r="A47" i="5"/>
  <c r="C46" i="5"/>
  <c r="B46" i="5" s="1"/>
  <c r="D46" i="5" l="1"/>
  <c r="G46" i="5"/>
  <c r="E46" i="5"/>
  <c r="F46" i="5"/>
  <c r="A48" i="5"/>
  <c r="C47" i="5"/>
  <c r="B47" i="5" s="1"/>
  <c r="D47" i="5" l="1"/>
  <c r="E47" i="5"/>
  <c r="F47" i="5"/>
  <c r="G47" i="5"/>
  <c r="A49" i="5"/>
  <c r="C48" i="5"/>
  <c r="B48" i="5" s="1"/>
  <c r="D48" i="5" l="1"/>
  <c r="G48" i="5"/>
  <c r="E48" i="5"/>
  <c r="F48" i="5"/>
  <c r="A50" i="5"/>
  <c r="C49" i="5"/>
  <c r="B49" i="5" s="1"/>
  <c r="D49" i="5" l="1"/>
  <c r="F49" i="5"/>
  <c r="G49" i="5"/>
  <c r="E49" i="5"/>
  <c r="A51" i="5"/>
  <c r="C50" i="5"/>
  <c r="B50" i="5" s="1"/>
  <c r="D50" i="5" l="1"/>
  <c r="E50" i="5"/>
  <c r="F50" i="5"/>
  <c r="G50" i="5"/>
  <c r="A52" i="5"/>
  <c r="C51" i="5"/>
  <c r="B51" i="5" s="1"/>
  <c r="C52" i="5" l="1"/>
  <c r="A53" i="5"/>
  <c r="D51" i="5"/>
  <c r="G51" i="5"/>
  <c r="F51" i="5"/>
  <c r="E51" i="5"/>
  <c r="G52" i="5" l="1"/>
  <c r="B52" i="5"/>
  <c r="F52" i="5"/>
  <c r="E52" i="5"/>
  <c r="D52" i="5"/>
  <c r="C53" i="5"/>
  <c r="B53" i="5" s="1"/>
  <c r="A54" i="5"/>
  <c r="A55" i="5" l="1"/>
  <c r="C54" i="5"/>
  <c r="B54" i="5" s="1"/>
  <c r="F53" i="5"/>
  <c r="G53" i="5"/>
  <c r="D53" i="5"/>
  <c r="E53" i="5"/>
  <c r="D54" i="5" l="1"/>
  <c r="E54" i="5"/>
  <c r="F54" i="5"/>
  <c r="G54" i="5"/>
  <c r="A56" i="5"/>
  <c r="C55" i="5"/>
  <c r="B55" i="5" s="1"/>
  <c r="E55" i="5" l="1"/>
  <c r="G55" i="5"/>
  <c r="F55" i="5"/>
  <c r="D55" i="5"/>
  <c r="C56" i="5"/>
  <c r="B56" i="5" s="1"/>
  <c r="A57" i="5"/>
  <c r="G56" i="5" l="1"/>
  <c r="D56" i="5"/>
  <c r="E56" i="5"/>
  <c r="F56" i="5"/>
  <c r="A58" i="5"/>
  <c r="C57" i="5"/>
  <c r="B57" i="5" s="1"/>
  <c r="F57" i="5" l="1"/>
  <c r="G57" i="5"/>
  <c r="D57" i="5"/>
  <c r="E57" i="5"/>
  <c r="C58" i="5"/>
  <c r="B58" i="5" s="1"/>
  <c r="A59" i="5"/>
  <c r="A60" i="5" l="1"/>
  <c r="C59" i="5"/>
  <c r="B59" i="5" s="1"/>
  <c r="G58" i="5"/>
  <c r="E58" i="5"/>
  <c r="F58" i="5"/>
  <c r="D58" i="5"/>
  <c r="E59" i="5" l="1"/>
  <c r="F59" i="5"/>
  <c r="G59" i="5"/>
  <c r="D59" i="5"/>
  <c r="C60" i="5"/>
  <c r="B60" i="5" s="1"/>
  <c r="A61" i="5"/>
  <c r="C61" i="5" l="1"/>
  <c r="B61" i="5" s="1"/>
  <c r="A62" i="5"/>
  <c r="D60" i="5"/>
  <c r="G60" i="5"/>
  <c r="E60" i="5"/>
  <c r="F60" i="5"/>
  <c r="C62" i="5" l="1"/>
  <c r="B62" i="5" s="1"/>
  <c r="A63" i="5"/>
  <c r="F61" i="5"/>
  <c r="E61" i="5"/>
  <c r="G61" i="5"/>
  <c r="D61" i="5"/>
  <c r="D62" i="5" l="1"/>
  <c r="F62" i="5"/>
  <c r="E62" i="5"/>
  <c r="G62" i="5"/>
  <c r="C63" i="5"/>
  <c r="B63" i="5" s="1"/>
  <c r="A64" i="5"/>
  <c r="A65" i="5" l="1"/>
  <c r="C64" i="5"/>
  <c r="B64" i="5" s="1"/>
  <c r="E63" i="5"/>
  <c r="F63" i="5"/>
  <c r="G63" i="5"/>
  <c r="D63" i="5"/>
  <c r="D64" i="5" l="1"/>
  <c r="E64" i="5"/>
  <c r="G64" i="5"/>
  <c r="F64" i="5"/>
  <c r="A66" i="5"/>
  <c r="C65" i="5"/>
  <c r="B65" i="5" s="1"/>
  <c r="C66" i="5" l="1"/>
  <c r="B66" i="5" s="1"/>
  <c r="A67" i="5"/>
  <c r="F65" i="5"/>
  <c r="D65" i="5"/>
  <c r="G65" i="5"/>
  <c r="E65" i="5"/>
  <c r="F66" i="5" l="1"/>
  <c r="E66" i="5"/>
  <c r="G66" i="5"/>
  <c r="D66" i="5"/>
  <c r="C67" i="5"/>
  <c r="B67" i="5" s="1"/>
  <c r="A68" i="5"/>
  <c r="A69" i="5" l="1"/>
  <c r="C68" i="5"/>
  <c r="B68" i="5" s="1"/>
  <c r="E67" i="5"/>
  <c r="F67" i="5"/>
  <c r="D67" i="5"/>
  <c r="G67" i="5"/>
  <c r="C69" i="5" l="1"/>
  <c r="B69" i="5" s="1"/>
  <c r="A70" i="5"/>
  <c r="G68" i="5"/>
  <c r="D68" i="5"/>
  <c r="E68" i="5"/>
  <c r="F68" i="5"/>
  <c r="D69" i="5" l="1"/>
  <c r="F69" i="5"/>
  <c r="E69" i="5"/>
  <c r="G69" i="5"/>
  <c r="A71" i="5"/>
  <c r="C70" i="5"/>
  <c r="B70" i="5" s="1"/>
  <c r="E70" i="5" l="1"/>
  <c r="G70" i="5"/>
  <c r="F70" i="5"/>
  <c r="D70" i="5"/>
  <c r="A72" i="5"/>
  <c r="C71" i="5"/>
  <c r="B71" i="5" s="1"/>
  <c r="F71" i="5" l="1"/>
  <c r="D71" i="5"/>
  <c r="G71" i="5"/>
  <c r="E71" i="5"/>
  <c r="A73" i="5"/>
  <c r="C72" i="5"/>
  <c r="B72" i="5" s="1"/>
  <c r="D72" i="5" l="1"/>
  <c r="E72" i="5"/>
  <c r="F72" i="5"/>
  <c r="G72" i="5"/>
  <c r="C73" i="5"/>
  <c r="B73" i="5" s="1"/>
  <c r="A74" i="5"/>
  <c r="A75" i="5" l="1"/>
  <c r="C74" i="5"/>
  <c r="B74" i="5" s="1"/>
  <c r="G73" i="5"/>
  <c r="E73" i="5"/>
  <c r="D73" i="5"/>
  <c r="F73" i="5"/>
  <c r="E74" i="5" l="1"/>
  <c r="F74" i="5"/>
  <c r="G74" i="5"/>
  <c r="D74" i="5"/>
  <c r="A76" i="5"/>
  <c r="C75" i="5"/>
  <c r="B75" i="5" s="1"/>
  <c r="E75" i="5" l="1"/>
  <c r="G75" i="5"/>
  <c r="D75" i="5"/>
  <c r="F75" i="5"/>
  <c r="A77" i="5"/>
  <c r="C76" i="5"/>
  <c r="B76" i="5" s="1"/>
  <c r="E76" i="5" l="1"/>
  <c r="F76" i="5"/>
  <c r="D76" i="5"/>
  <c r="G76" i="5"/>
  <c r="C77" i="5"/>
  <c r="B77" i="5" s="1"/>
  <c r="A78" i="5"/>
  <c r="A79" i="5" l="1"/>
  <c r="C78" i="5"/>
  <c r="B78" i="5" s="1"/>
  <c r="F77" i="5"/>
  <c r="G77" i="5"/>
  <c r="E77" i="5"/>
  <c r="D77" i="5"/>
  <c r="A80" i="5" l="1"/>
  <c r="C79" i="5"/>
  <c r="B79" i="5" s="1"/>
  <c r="D78" i="5"/>
  <c r="F78" i="5"/>
  <c r="G78" i="5"/>
  <c r="E78" i="5"/>
  <c r="A81" i="5" l="1"/>
  <c r="C80" i="5"/>
  <c r="B80" i="5" s="1"/>
  <c r="G79" i="5"/>
  <c r="F79" i="5"/>
  <c r="E79" i="5"/>
  <c r="D79" i="5"/>
  <c r="D80" i="5" l="1"/>
  <c r="E80" i="5"/>
  <c r="F80" i="5"/>
  <c r="G80" i="5"/>
  <c r="A82" i="5"/>
  <c r="C81" i="5"/>
  <c r="B81" i="5" s="1"/>
  <c r="D81" i="5" l="1"/>
  <c r="G81" i="5"/>
  <c r="E81" i="5"/>
  <c r="F81" i="5"/>
  <c r="C82" i="5"/>
  <c r="B82" i="5" s="1"/>
  <c r="A83" i="5"/>
  <c r="F82" i="5" l="1"/>
  <c r="G82" i="5"/>
  <c r="E82" i="5"/>
  <c r="D82" i="5"/>
  <c r="C83" i="5"/>
  <c r="B83" i="5" s="1"/>
  <c r="A84" i="5"/>
  <c r="A85" i="5" l="1"/>
  <c r="C84" i="5"/>
  <c r="B84" i="5" s="1"/>
  <c r="G83" i="5"/>
  <c r="F83" i="5"/>
  <c r="D83" i="5"/>
  <c r="E83" i="5"/>
  <c r="F84" i="5" l="1"/>
  <c r="G84" i="5"/>
  <c r="D84" i="5"/>
  <c r="E84" i="5"/>
  <c r="A86" i="5"/>
  <c r="C85" i="5"/>
  <c r="B85" i="5" s="1"/>
  <c r="F85" i="5" l="1"/>
  <c r="E85" i="5"/>
  <c r="G85" i="5"/>
  <c r="D85" i="5"/>
  <c r="C86" i="5"/>
  <c r="B86" i="5" s="1"/>
  <c r="A87" i="5"/>
  <c r="C87" i="5" l="1"/>
  <c r="B87" i="5" s="1"/>
  <c r="A88" i="5"/>
  <c r="G86" i="5"/>
  <c r="D86" i="5"/>
  <c r="E86" i="5"/>
  <c r="F86" i="5"/>
  <c r="A89" i="5" l="1"/>
  <c r="C88" i="5"/>
  <c r="B88" i="5" s="1"/>
  <c r="D87" i="5"/>
  <c r="G87" i="5"/>
  <c r="E87" i="5"/>
  <c r="F87" i="5"/>
  <c r="F88" i="5" l="1"/>
  <c r="E88" i="5"/>
  <c r="D88" i="5"/>
  <c r="G88" i="5"/>
  <c r="A90" i="5"/>
  <c r="C89" i="5"/>
  <c r="B89" i="5" s="1"/>
  <c r="G89" i="5" l="1"/>
  <c r="D89" i="5"/>
  <c r="F89" i="5"/>
  <c r="E89" i="5"/>
  <c r="A91" i="5"/>
  <c r="C90" i="5"/>
  <c r="B90" i="5" s="1"/>
  <c r="D90" i="5" l="1"/>
  <c r="F90" i="5"/>
  <c r="E90" i="5"/>
  <c r="G90" i="5"/>
  <c r="C91" i="5"/>
  <c r="B91" i="5" s="1"/>
  <c r="A92" i="5"/>
  <c r="C92" i="5" l="1"/>
  <c r="B92" i="5" s="1"/>
  <c r="A93" i="5"/>
  <c r="E91" i="5"/>
  <c r="F91" i="5"/>
  <c r="G91" i="5"/>
  <c r="D91" i="5"/>
  <c r="E92" i="5" l="1"/>
  <c r="F92" i="5"/>
  <c r="D92" i="5"/>
  <c r="G92" i="5"/>
  <c r="C93" i="5"/>
  <c r="B93" i="5" s="1"/>
  <c r="A94" i="5"/>
  <c r="C94" i="5" l="1"/>
  <c r="B94" i="5" s="1"/>
  <c r="A95" i="5"/>
  <c r="F93" i="5"/>
  <c r="G93" i="5"/>
  <c r="E93" i="5"/>
  <c r="D93" i="5"/>
  <c r="G94" i="5" l="1"/>
  <c r="D94" i="5"/>
  <c r="F94" i="5"/>
  <c r="E94" i="5"/>
  <c r="A96" i="5"/>
  <c r="C95" i="5"/>
  <c r="B95" i="5" s="1"/>
  <c r="A97" i="5" l="1"/>
  <c r="C96" i="5"/>
  <c r="B96" i="5" s="1"/>
  <c r="F95" i="5"/>
  <c r="E95" i="5"/>
  <c r="G95" i="5"/>
  <c r="D95" i="5"/>
  <c r="F96" i="5" l="1"/>
  <c r="D96" i="5"/>
  <c r="E96" i="5"/>
  <c r="G96" i="5"/>
  <c r="C97" i="5"/>
  <c r="B97" i="5" s="1"/>
  <c r="A98" i="5"/>
  <c r="D97" i="5" l="1"/>
  <c r="G97" i="5"/>
  <c r="E97" i="5"/>
  <c r="F97" i="5"/>
  <c r="C98" i="5"/>
  <c r="B98" i="5" s="1"/>
  <c r="A99" i="5"/>
  <c r="C99" i="5" l="1"/>
  <c r="B99" i="5" s="1"/>
  <c r="A100" i="5"/>
  <c r="E98" i="5"/>
  <c r="D98" i="5"/>
  <c r="F98" i="5"/>
  <c r="G98" i="5"/>
  <c r="G99" i="5" l="1"/>
  <c r="F99" i="5"/>
  <c r="D99" i="5"/>
  <c r="E99" i="5"/>
  <c r="A101" i="5"/>
  <c r="C100" i="5"/>
  <c r="B100" i="5" s="1"/>
  <c r="D100" i="5" l="1"/>
  <c r="E100" i="5"/>
  <c r="F100" i="5"/>
  <c r="G100" i="5"/>
  <c r="C101" i="5"/>
  <c r="B101" i="5" s="1"/>
  <c r="A102" i="5"/>
  <c r="C102" i="5" l="1"/>
  <c r="B102" i="5" s="1"/>
  <c r="A103" i="5"/>
  <c r="D101" i="5"/>
  <c r="E101" i="5"/>
  <c r="F101" i="5"/>
  <c r="G101" i="5"/>
  <c r="D102" i="5" l="1"/>
  <c r="E102" i="5"/>
  <c r="F102" i="5"/>
  <c r="G102" i="5"/>
  <c r="A104" i="5"/>
  <c r="C103" i="5"/>
  <c r="B103" i="5" s="1"/>
  <c r="F103" i="5" l="1"/>
  <c r="G103" i="5"/>
  <c r="E103" i="5"/>
  <c r="D103" i="5"/>
  <c r="C104" i="5"/>
  <c r="B104" i="5" s="1"/>
  <c r="A105" i="5"/>
  <c r="C105" i="5" l="1"/>
  <c r="B105" i="5" s="1"/>
  <c r="A106" i="5"/>
  <c r="D104" i="5"/>
  <c r="F104" i="5"/>
  <c r="E104" i="5"/>
  <c r="G104" i="5"/>
  <c r="E105" i="5" l="1"/>
  <c r="F105" i="5"/>
  <c r="G105" i="5"/>
  <c r="D105" i="5"/>
  <c r="A107" i="5"/>
  <c r="C106" i="5"/>
  <c r="B106" i="5" s="1"/>
  <c r="D106" i="5" l="1"/>
  <c r="G106" i="5"/>
  <c r="E106" i="5"/>
  <c r="F106" i="5"/>
  <c r="A108" i="5"/>
  <c r="C107" i="5"/>
  <c r="B107" i="5" s="1"/>
  <c r="F107" i="5" l="1"/>
  <c r="G107" i="5"/>
  <c r="D107" i="5"/>
  <c r="E107" i="5"/>
  <c r="C108" i="5"/>
  <c r="B108" i="5" s="1"/>
  <c r="A109" i="5"/>
  <c r="C109" i="5" l="1"/>
  <c r="B109" i="5" s="1"/>
  <c r="A110" i="5"/>
  <c r="F108" i="5"/>
  <c r="G108" i="5"/>
  <c r="D108" i="5"/>
  <c r="E108" i="5"/>
  <c r="F109" i="5" l="1"/>
  <c r="G109" i="5"/>
  <c r="D109" i="5"/>
  <c r="E109" i="5"/>
  <c r="A111" i="5"/>
  <c r="C110" i="5"/>
  <c r="B110" i="5" s="1"/>
  <c r="G110" i="5" l="1"/>
  <c r="D110" i="5"/>
  <c r="E110" i="5"/>
  <c r="F110" i="5"/>
  <c r="A112" i="5"/>
  <c r="C111" i="5"/>
  <c r="B111" i="5" s="1"/>
  <c r="E111" i="5" l="1"/>
  <c r="F111" i="5"/>
  <c r="G111" i="5"/>
  <c r="D111" i="5"/>
  <c r="A113" i="5"/>
  <c r="C112" i="5"/>
  <c r="B112" i="5" s="1"/>
  <c r="G112" i="5" l="1"/>
  <c r="E112" i="5"/>
  <c r="D112" i="5"/>
  <c r="F112" i="5"/>
  <c r="C113" i="5"/>
  <c r="B113" i="5" s="1"/>
  <c r="A114" i="5"/>
  <c r="E113" i="5" l="1"/>
  <c r="F113" i="5"/>
  <c r="G113" i="5"/>
  <c r="D113" i="5"/>
  <c r="A115" i="5"/>
  <c r="C114" i="5"/>
  <c r="B114" i="5" s="1"/>
  <c r="F114" i="5" l="1"/>
  <c r="E114" i="5"/>
  <c r="G114" i="5"/>
  <c r="D114" i="5"/>
  <c r="A116" i="5"/>
  <c r="C115" i="5"/>
  <c r="B115" i="5" s="1"/>
  <c r="D115" i="5" l="1"/>
  <c r="G115" i="5"/>
  <c r="E115" i="5"/>
  <c r="F115" i="5"/>
  <c r="A117" i="5"/>
  <c r="C116" i="5"/>
  <c r="B116" i="5" s="1"/>
  <c r="E116" i="5" l="1"/>
  <c r="G116" i="5"/>
  <c r="D116" i="5"/>
  <c r="F116" i="5"/>
  <c r="C117" i="5"/>
  <c r="B117" i="5" s="1"/>
  <c r="A118" i="5"/>
  <c r="C118" i="5" l="1"/>
  <c r="B118" i="5" s="1"/>
  <c r="A119" i="5"/>
  <c r="D117" i="5"/>
  <c r="F117" i="5"/>
  <c r="E117" i="5"/>
  <c r="G117" i="5"/>
  <c r="F118" i="5" l="1"/>
  <c r="G118" i="5"/>
  <c r="E118" i="5"/>
  <c r="D118" i="5"/>
  <c r="C119" i="5"/>
  <c r="B119" i="5" s="1"/>
  <c r="A120" i="5"/>
  <c r="D119" i="5" l="1"/>
  <c r="E119" i="5"/>
  <c r="F119" i="5"/>
  <c r="G119" i="5"/>
  <c r="C120" i="5"/>
  <c r="B120" i="5" s="1"/>
  <c r="A121" i="5"/>
  <c r="F120" i="5" l="1"/>
  <c r="G120" i="5"/>
  <c r="D120" i="5"/>
  <c r="E120" i="5"/>
  <c r="A122" i="5"/>
  <c r="C121" i="5"/>
  <c r="B121" i="5" s="1"/>
  <c r="D121" i="5" l="1"/>
  <c r="E121" i="5"/>
  <c r="F121" i="5"/>
  <c r="G121" i="5"/>
  <c r="A123" i="5"/>
  <c r="C122" i="5"/>
  <c r="B122" i="5" s="1"/>
  <c r="G122" i="5" l="1"/>
  <c r="E122" i="5"/>
  <c r="D122" i="5"/>
  <c r="F122" i="5"/>
  <c r="C123" i="5"/>
  <c r="B123" i="5" s="1"/>
  <c r="A124" i="5"/>
  <c r="A125" i="5" l="1"/>
  <c r="C124" i="5"/>
  <c r="B124" i="5" s="1"/>
  <c r="G123" i="5"/>
  <c r="F123" i="5"/>
  <c r="D123" i="5"/>
  <c r="E123" i="5"/>
  <c r="F124" i="5" l="1"/>
  <c r="G124" i="5"/>
  <c r="E124" i="5"/>
  <c r="D124" i="5"/>
  <c r="C125" i="5"/>
  <c r="B125" i="5" s="1"/>
  <c r="A126" i="5"/>
  <c r="C126" i="5" l="1"/>
  <c r="B126" i="5" s="1"/>
  <c r="A127" i="5"/>
  <c r="D125" i="5"/>
  <c r="F125" i="5"/>
  <c r="E125" i="5"/>
  <c r="G125" i="5"/>
  <c r="C127" i="5" l="1"/>
  <c r="B127" i="5" s="1"/>
  <c r="A128" i="5"/>
  <c r="F126" i="5"/>
  <c r="G126" i="5"/>
  <c r="D126" i="5"/>
  <c r="E126" i="5"/>
  <c r="A129" i="5" l="1"/>
  <c r="C128" i="5"/>
  <c r="B128" i="5" s="1"/>
  <c r="G127" i="5"/>
  <c r="E127" i="5"/>
  <c r="F127" i="5"/>
  <c r="D127" i="5"/>
  <c r="F128" i="5" l="1"/>
  <c r="G128" i="5"/>
  <c r="E128" i="5"/>
  <c r="D128" i="5"/>
  <c r="A130" i="5"/>
  <c r="C129" i="5"/>
  <c r="B129" i="5" s="1"/>
  <c r="D129" i="5" l="1"/>
  <c r="E129" i="5"/>
  <c r="F129" i="5"/>
  <c r="G129" i="5"/>
  <c r="C130" i="5"/>
  <c r="B130" i="5" s="1"/>
  <c r="A131" i="5"/>
  <c r="C131" i="5" l="1"/>
  <c r="B131" i="5" s="1"/>
  <c r="A132" i="5"/>
  <c r="F130" i="5"/>
  <c r="D130" i="5"/>
  <c r="G130" i="5"/>
  <c r="E130" i="5"/>
  <c r="D131" i="5" l="1"/>
  <c r="G131" i="5"/>
  <c r="E131" i="5"/>
  <c r="F131" i="5"/>
  <c r="C132" i="5"/>
  <c r="B132" i="5" s="1"/>
  <c r="A133" i="5"/>
  <c r="A134" i="5" l="1"/>
  <c r="C133" i="5"/>
  <c r="B133" i="5" s="1"/>
  <c r="D132" i="5"/>
  <c r="E132" i="5"/>
  <c r="F132" i="5"/>
  <c r="G132" i="5"/>
  <c r="C134" i="5" l="1"/>
  <c r="B134" i="5" s="1"/>
  <c r="A135" i="5"/>
  <c r="F133" i="5"/>
  <c r="D133" i="5"/>
  <c r="E133" i="5"/>
  <c r="G133" i="5"/>
  <c r="D134" i="5" l="1"/>
  <c r="E134" i="5"/>
  <c r="F134" i="5"/>
  <c r="G134" i="5"/>
  <c r="C135" i="5"/>
  <c r="B135" i="5" s="1"/>
  <c r="A136" i="5"/>
  <c r="A137" i="5" l="1"/>
  <c r="C136" i="5"/>
  <c r="B136" i="5" s="1"/>
  <c r="F135" i="5"/>
  <c r="D135" i="5"/>
  <c r="E135" i="5"/>
  <c r="G135" i="5"/>
  <c r="D136" i="5" l="1"/>
  <c r="F136" i="5"/>
  <c r="G136" i="5"/>
  <c r="E136" i="5"/>
  <c r="C137" i="5"/>
  <c r="B137" i="5" s="1"/>
  <c r="A138" i="5"/>
  <c r="C138" i="5" l="1"/>
  <c r="B138" i="5" s="1"/>
  <c r="A139" i="5"/>
  <c r="F137" i="5"/>
  <c r="G137" i="5"/>
  <c r="D137" i="5"/>
  <c r="E137" i="5"/>
  <c r="G138" i="5" l="1"/>
  <c r="F138" i="5"/>
  <c r="D138" i="5"/>
  <c r="E138" i="5"/>
  <c r="A140" i="5"/>
  <c r="C139" i="5"/>
  <c r="B139" i="5" s="1"/>
  <c r="G139" i="5" l="1"/>
  <c r="D139" i="5"/>
  <c r="E139" i="5"/>
  <c r="F139" i="5"/>
  <c r="C140" i="5"/>
  <c r="B140" i="5" s="1"/>
  <c r="A141" i="5"/>
  <c r="C141" i="5" l="1"/>
  <c r="B141" i="5" s="1"/>
  <c r="A142" i="5"/>
  <c r="D140" i="5"/>
  <c r="E140" i="5"/>
  <c r="F140" i="5"/>
  <c r="G140" i="5"/>
  <c r="F141" i="5" l="1"/>
  <c r="G141" i="5"/>
  <c r="D141" i="5"/>
  <c r="E141" i="5"/>
  <c r="C142" i="5"/>
  <c r="B142" i="5" s="1"/>
  <c r="A143" i="5"/>
  <c r="C143" i="5" l="1"/>
  <c r="B143" i="5" s="1"/>
  <c r="A144" i="5"/>
  <c r="D142" i="5"/>
  <c r="F142" i="5"/>
  <c r="E142" i="5"/>
  <c r="G142" i="5"/>
  <c r="D143" i="5" l="1"/>
  <c r="G143" i="5"/>
  <c r="E143" i="5"/>
  <c r="F143" i="5"/>
  <c r="A145" i="5"/>
  <c r="C144" i="5"/>
  <c r="B144" i="5" s="1"/>
  <c r="A146" i="5" l="1"/>
  <c r="C145" i="5"/>
  <c r="B145" i="5" s="1"/>
  <c r="D144" i="5"/>
  <c r="E144" i="5"/>
  <c r="F144" i="5"/>
  <c r="G144" i="5"/>
  <c r="G145" i="5" l="1"/>
  <c r="E145" i="5"/>
  <c r="D145" i="5"/>
  <c r="F145" i="5"/>
  <c r="A147" i="5"/>
  <c r="C146" i="5"/>
  <c r="B146" i="5" s="1"/>
  <c r="F146" i="5" l="1"/>
  <c r="D146" i="5"/>
  <c r="G146" i="5"/>
  <c r="E146" i="5"/>
  <c r="A148" i="5"/>
  <c r="C147" i="5"/>
  <c r="B147" i="5" s="1"/>
  <c r="D147" i="5" l="1"/>
  <c r="E147" i="5"/>
  <c r="F147" i="5"/>
  <c r="G147" i="5"/>
  <c r="A149" i="5"/>
  <c r="C148" i="5"/>
  <c r="B148" i="5" s="1"/>
  <c r="D148" i="5" l="1"/>
  <c r="G148" i="5"/>
  <c r="E148" i="5"/>
  <c r="F148" i="5"/>
  <c r="A150" i="5"/>
  <c r="C149" i="5"/>
  <c r="B149" i="5" s="1"/>
  <c r="F149" i="5" l="1"/>
  <c r="G149" i="5"/>
  <c r="D149" i="5"/>
  <c r="E149" i="5"/>
  <c r="C150" i="5"/>
  <c r="B150" i="5" s="1"/>
  <c r="A151" i="5"/>
  <c r="A152" i="5" l="1"/>
  <c r="C152" i="5" s="1"/>
  <c r="B152" i="5" s="1"/>
  <c r="C151" i="5"/>
  <c r="B151" i="5" s="1"/>
  <c r="E150" i="5"/>
  <c r="F150" i="5"/>
  <c r="G150" i="5"/>
  <c r="D150" i="5"/>
  <c r="D151" i="5" l="1"/>
  <c r="F151" i="5"/>
  <c r="G151" i="5"/>
  <c r="E151" i="5"/>
  <c r="D152" i="5"/>
  <c r="E152" i="5"/>
  <c r="F152" i="5"/>
  <c r="G152"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F243513-B0BA-3B4B-B151-4CEDB5D8050E}" name="4本組用" type="6" refreshedVersion="8" background="1" saveData="1">
    <textPr codePage="932" sourceFile="/Users/macmini2020/Desktop/4本組用.csv" comma="1">
      <textFields count="22">
        <textField/>
        <textField/>
        <textField/>
        <textField/>
        <textField/>
        <textField/>
        <textField/>
        <textField/>
        <textField/>
        <textField/>
        <textField/>
        <textField/>
        <textField/>
        <textField/>
        <textField/>
        <textField/>
        <textField/>
        <textField/>
        <textField/>
        <textField/>
        <textField/>
        <textField/>
      </textFields>
    </textPr>
  </connection>
  <connection id="2" xr16:uid="{8A30A622-10DA-42E9-AD2A-890B43AE1938}" name="4本組用1" type="6" refreshedVersion="8" background="1" saveData="1">
    <textPr codePage="932" sourceFile="/Users/macmini2020/Desktop/4本組用.csv" comma="1">
      <textFields count="22">
        <textField/>
        <textField/>
        <textField/>
        <textField/>
        <textField/>
        <textField/>
        <textField/>
        <textField/>
        <textField/>
        <textField/>
        <textField/>
        <textField/>
        <textField/>
        <textField/>
        <textField/>
        <textField/>
        <textField/>
        <textField/>
        <textField/>
        <textField/>
        <textField/>
        <textField/>
      </textFields>
    </textPr>
  </connection>
  <connection id="3" xr16:uid="{650648A1-C9A4-9240-BD9F-D50CCAC3A558}" name="先頭" type="6" refreshedVersion="8" background="1" saveData="1">
    <textPr codePage="10001" sourceFile="/Users/macmini2020/Desktop/先頭.mer" comma="1">
      <textFields count="22">
        <textField/>
        <textField/>
        <textField/>
        <textField/>
        <textField/>
        <textField/>
        <textField/>
        <textField/>
        <textField/>
        <textField/>
        <textField/>
        <textField/>
        <textField/>
        <textField/>
        <textField/>
        <textField/>
        <textField/>
        <textField/>
        <textField/>
        <textField/>
        <textField/>
        <textField/>
      </textFields>
    </textPr>
  </connection>
  <connection id="4" xr16:uid="{AAAFA764-1D45-4577-AF8E-C49F04479C5A}" name="先頭1" type="6" refreshedVersion="8" background="1" saveData="1">
    <textPr codePage="10001" sourceFile="/Volumes/02_定期誌/◇自動組版◇/カタログブックフェア/2020年から/DB/先頭.mer" comma="1">
      <textFields count="22">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<sst xmlns="http://schemas.openxmlformats.org/spreadsheetml/2006/main" count="20241" uniqueCount="7320">
  <si>
    <t>行ラベル</t>
  </si>
  <si>
    <t>ジャンル</t>
    <phoneticPr fontId="1"/>
  </si>
  <si>
    <t>01統計.ai</t>
  </si>
  <si>
    <t>統計</t>
    <rPh sb="0" eb="2">
      <t>トウケイ</t>
    </rPh>
    <phoneticPr fontId="1"/>
  </si>
  <si>
    <t>02数学.ai</t>
  </si>
  <si>
    <t>数学</t>
    <rPh sb="0" eb="2">
      <t>スウガク</t>
    </rPh>
    <phoneticPr fontId="1"/>
  </si>
  <si>
    <t>03物理.ai</t>
  </si>
  <si>
    <t>物理</t>
    <rPh sb="0" eb="2">
      <t>ブツリ</t>
    </rPh>
    <phoneticPr fontId="1"/>
  </si>
  <si>
    <t>04化学.ai</t>
  </si>
  <si>
    <t>化学</t>
    <rPh sb="0" eb="2">
      <t>カガク</t>
    </rPh>
    <phoneticPr fontId="1"/>
  </si>
  <si>
    <t>05地球科学.ai</t>
  </si>
  <si>
    <t>地球科学</t>
    <rPh sb="0" eb="2">
      <t>チキュウ</t>
    </rPh>
    <rPh sb="2" eb="4">
      <t>カガク</t>
    </rPh>
    <phoneticPr fontId="1"/>
  </si>
  <si>
    <t>06生物.ai</t>
  </si>
  <si>
    <t>生物</t>
    <rPh sb="0" eb="2">
      <t>セイブツ</t>
    </rPh>
    <phoneticPr fontId="1"/>
  </si>
  <si>
    <t>07生命科学.ai</t>
  </si>
  <si>
    <t>生命科学</t>
    <rPh sb="0" eb="2">
      <t>セイメイ</t>
    </rPh>
    <rPh sb="2" eb="4">
      <t>カガク</t>
    </rPh>
    <phoneticPr fontId="1"/>
  </si>
  <si>
    <t>08建築・土木.ai</t>
  </si>
  <si>
    <t>建築・土木</t>
    <rPh sb="0" eb="2">
      <t>ケンチク</t>
    </rPh>
    <rPh sb="3" eb="5">
      <t>ドボク</t>
    </rPh>
    <phoneticPr fontId="1"/>
  </si>
  <si>
    <t>09工学・機械.ai</t>
  </si>
  <si>
    <t>工学・機械</t>
    <rPh sb="0" eb="2">
      <t>コウガク</t>
    </rPh>
    <rPh sb="3" eb="5">
      <t>キカイ</t>
    </rPh>
    <phoneticPr fontId="1"/>
  </si>
  <si>
    <t>11電気・電子.ai</t>
  </si>
  <si>
    <t>電気・電子</t>
    <rPh sb="0" eb="2">
      <t>デンキ</t>
    </rPh>
    <rPh sb="3" eb="5">
      <t>デンシ</t>
    </rPh>
    <phoneticPr fontId="1"/>
  </si>
  <si>
    <t>12情報科学.ai</t>
  </si>
  <si>
    <t>情報科学</t>
    <rPh sb="0" eb="2">
      <t>ジョウホウ</t>
    </rPh>
    <rPh sb="2" eb="4">
      <t>カガク</t>
    </rPh>
    <phoneticPr fontId="1"/>
  </si>
  <si>
    <t>13総記・科学一般.ai</t>
  </si>
  <si>
    <t>総記・科学一般</t>
    <rPh sb="0" eb="2">
      <t>ソウキ</t>
    </rPh>
    <rPh sb="3" eb="5">
      <t>カガク</t>
    </rPh>
    <rPh sb="5" eb="7">
      <t>イッパン</t>
    </rPh>
    <phoneticPr fontId="1"/>
  </si>
  <si>
    <t>14論文.ai</t>
  </si>
  <si>
    <t>論文</t>
    <rPh sb="0" eb="2">
      <t>ロンブン</t>
    </rPh>
    <phoneticPr fontId="1"/>
  </si>
  <si>
    <t>15哲学・思想・言語.ai</t>
  </si>
  <si>
    <t>哲学・思想・言語</t>
    <rPh sb="0" eb="2">
      <t>テツガク</t>
    </rPh>
    <rPh sb="3" eb="5">
      <t>シソウ</t>
    </rPh>
    <rPh sb="6" eb="8">
      <t>ゲンゴ</t>
    </rPh>
    <phoneticPr fontId="1"/>
  </si>
  <si>
    <t>16宗教.ai</t>
  </si>
  <si>
    <t>宗教</t>
    <rPh sb="0" eb="2">
      <t>シュウキョウ</t>
    </rPh>
    <phoneticPr fontId="1"/>
  </si>
  <si>
    <t>17心理.ai</t>
  </si>
  <si>
    <t>心理</t>
    <rPh sb="0" eb="2">
      <t>シンリ</t>
    </rPh>
    <phoneticPr fontId="1"/>
  </si>
  <si>
    <t>18教育.ai</t>
  </si>
  <si>
    <t>教育</t>
    <rPh sb="0" eb="2">
      <t>キョウイク</t>
    </rPh>
    <phoneticPr fontId="1"/>
  </si>
  <si>
    <t>19歴史.ai</t>
  </si>
  <si>
    <t>歴史</t>
    <rPh sb="0" eb="2">
      <t>レキシ</t>
    </rPh>
    <phoneticPr fontId="1"/>
  </si>
  <si>
    <t>20民俗・文化人類.ai</t>
  </si>
  <si>
    <t>民俗・文化人類</t>
    <rPh sb="0" eb="2">
      <t>ミンゾク</t>
    </rPh>
    <rPh sb="3" eb="5">
      <t>ブンカ</t>
    </rPh>
    <rPh sb="5" eb="7">
      <t>ジンルイ</t>
    </rPh>
    <phoneticPr fontId="1"/>
  </si>
  <si>
    <t>21地理.ai</t>
  </si>
  <si>
    <t>地理</t>
    <rPh sb="0" eb="2">
      <t>チリ</t>
    </rPh>
    <phoneticPr fontId="1"/>
  </si>
  <si>
    <t>22社会.ai</t>
  </si>
  <si>
    <t>社会</t>
    <rPh sb="0" eb="2">
      <t>シャカイ</t>
    </rPh>
    <phoneticPr fontId="1"/>
  </si>
  <si>
    <t>23法律・政治.ai</t>
  </si>
  <si>
    <t>法律・政治</t>
    <rPh sb="0" eb="2">
      <t>ホウリツ</t>
    </rPh>
    <rPh sb="3" eb="5">
      <t>セイジ</t>
    </rPh>
    <phoneticPr fontId="1"/>
  </si>
  <si>
    <t>24経済・経営.ai</t>
  </si>
  <si>
    <t>経済・経営</t>
    <rPh sb="0" eb="2">
      <t>ケイザイ</t>
    </rPh>
    <rPh sb="3" eb="5">
      <t>ケイエイ</t>
    </rPh>
    <phoneticPr fontId="1"/>
  </si>
  <si>
    <t>25文学.ai</t>
  </si>
  <si>
    <t>文学</t>
    <rPh sb="0" eb="2">
      <t>ブンガク</t>
    </rPh>
    <phoneticPr fontId="1"/>
  </si>
  <si>
    <t>26芸術.ai</t>
  </si>
  <si>
    <t>芸術</t>
    <rPh sb="0" eb="2">
      <t>ゲイジュツ</t>
    </rPh>
    <phoneticPr fontId="1"/>
  </si>
  <si>
    <t>27辞典.ai</t>
  </si>
  <si>
    <t>辞典</t>
    <rPh sb="0" eb="2">
      <t>ジテン</t>
    </rPh>
    <phoneticPr fontId="1"/>
  </si>
  <si>
    <t>28事典.ai</t>
  </si>
  <si>
    <t>事典</t>
    <rPh sb="0" eb="2">
      <t>ジテン</t>
    </rPh>
    <phoneticPr fontId="1"/>
  </si>
  <si>
    <t>31洋書.ai</t>
  </si>
  <si>
    <t>洋書</t>
    <rPh sb="0" eb="2">
      <t>ヨウショ</t>
    </rPh>
    <phoneticPr fontId="1"/>
  </si>
  <si>
    <t>番号</t>
  </si>
  <si>
    <t>大分類</t>
  </si>
  <si>
    <t>大分類柱用</t>
  </si>
  <si>
    <t>ISBN</t>
  </si>
  <si>
    <t>出版社</t>
  </si>
  <si>
    <t>出版社別名　丸善雄松堂</t>
  </si>
  <si>
    <t>品名</t>
  </si>
  <si>
    <t>著者名</t>
  </si>
  <si>
    <t>文章</t>
  </si>
  <si>
    <t>発行年月日</t>
  </si>
  <si>
    <t>判型ページ</t>
  </si>
  <si>
    <t>1.ai</t>
  </si>
  <si>
    <t>00.ai</t>
  </si>
  <si>
    <t>台紙01統計.ai</t>
  </si>
  <si>
    <t>03_朝倉書店</t>
  </si>
  <si>
    <t>朝倉書店</t>
  </si>
  <si>
    <t>2023年10月刊行</t>
  </si>
  <si>
    <t>A5・624ページ</t>
  </si>
  <si>
    <t>ベイズ統計分析ハンドブック 新装版</t>
  </si>
  <si>
    <t>D.K. デイ、C.R. ラオ　編／繁桝算男、岸野洋久、大森裕浩　監訳</t>
  </si>
  <si>
    <t>A5・1076ページ</t>
  </si>
  <si>
    <t>インベンス・ルービン 統計的因果推論 （上）</t>
  </si>
  <si>
    <t>G.W. インベンス、D.B. ルービン　著／星野崇宏、繁桝算男　監訳</t>
  </si>
  <si>
    <t>ノーベル経済学賞受賞のインベンスと第一人者ルービンによる統計的因果推論の基本書。潜在的結果変数，割り当てメカニズム，処置効果，非順守など重要な概念を定義しながら体系的に解説。</t>
  </si>
  <si>
    <t>2023年7月刊行</t>
  </si>
  <si>
    <t>A5・320ページ</t>
  </si>
  <si>
    <t>インベンス・ルービン 統計的因果推論 （下）</t>
  </si>
  <si>
    <t>近年の統計的因果推論の理論的礎を築いたノーベル経済学賞学者インベンスと大家ルービンによる必読の基本書。下巻では正則な割り当てメカニズムの仮定について議論を深め，具体的な事例の分析を通じて様々なモデルや分析を掘り下げる。</t>
  </si>
  <si>
    <t>A5・416ページ</t>
  </si>
  <si>
    <t>18_共立出版</t>
  </si>
  <si>
    <t>共立出版</t>
  </si>
  <si>
    <t>渡辺澄夫ベイズ理論100問 with R/Stan</t>
  </si>
  <si>
    <t>鈴木讓</t>
  </si>
  <si>
    <t>本書は、渡辺澄夫氏によって提案されたWAICおよびWBICの理論的根拠を与えるとともに、ベイズ統計学のためのソフトウェアStanによる実装を導入し、解析関数、経験過程、代数幾何、状態密度の公式などの数学をできる限りやさしく解説したものである。</t>
  </si>
  <si>
    <t>2023年9月刊行</t>
  </si>
  <si>
    <t>B5・238ページ</t>
  </si>
  <si>
    <t>2023年8月刊行</t>
  </si>
  <si>
    <t>A5・328ページ</t>
  </si>
  <si>
    <t>2023年6月刊行</t>
  </si>
  <si>
    <t>A5・206ページ</t>
  </si>
  <si>
    <t>19_近代科学社</t>
  </si>
  <si>
    <t>近代科学社</t>
  </si>
  <si>
    <t>エクセルで学習するデータサイエンスの基礎</t>
  </si>
  <si>
    <t>岡田朋子</t>
  </si>
  <si>
    <t>エクセルの操作を通じて初歩的な統計学の概念を理解！【目次】準備／平均値／中央値と最頻値／トリム平均とレンジ／分散と標準偏差／データの標準化／データの種類とグラフ／相関係数と近似曲線／回帰式と予測値／最適化／移動平均と季節変動値／季節調整／度数分布表とヒストグラム／集計／外れ値</t>
  </si>
  <si>
    <t>B5・240ページ</t>
  </si>
  <si>
    <t>イベント時系列解析入門</t>
  </si>
  <si>
    <t>小山慎介、島崎秀昭</t>
  </si>
  <si>
    <t>感染症からSNS投稿まで！ 時系列現象の解析ツール【目次】イベント時系列の記述 ／一様ポアソン過程 ／リニューアル過程 ／非一様ポアソン過程／点過程の一般論 ／カウント時系列モデル ／状態空間モデルによるイベント時系列解析／応用</t>
  </si>
  <si>
    <t>2023年5月刊行</t>
  </si>
  <si>
    <t>A5・160ページ</t>
  </si>
  <si>
    <t>台紙02数学.ai</t>
  </si>
  <si>
    <t>幾何学入門事典</t>
  </si>
  <si>
    <t>砂田利一、加藤文元　編</t>
  </si>
  <si>
    <t>現代幾何学の基礎概念と展開を1冊で学ぶ。〔内容〕向き／曲線論と曲面論／面積・体積・測度／多様体：高次元の曲がった空間／時間・空間の幾何学／非ユークリッド幾何／多面体定理からトポロジーへ／測地線・モース理論／微分位相幾何学／群と対称性／三角法・三角関数／微分位相幾何学／次元／他</t>
  </si>
  <si>
    <t>A5・600ページ</t>
  </si>
  <si>
    <t>数論入門事典</t>
  </si>
  <si>
    <t>加藤文元、砂田利一　編</t>
  </si>
  <si>
    <t>数論の基礎概念，展開，歴史を1冊で学ぶ事典。〔内容〕数と演算／アルゴリズム／素数／素数分布／整数論的関数／原始根／平方剰余／二次形式／無限級数／π／ゼータ関数／ヴェイユ予想／代数方程式の解法／ディオファントス方程式／代数的整数論／p進数／類体論／周期／多重ゼータ値／楕円曲線／他</t>
  </si>
  <si>
    <t>A5・640ページ</t>
  </si>
  <si>
    <t>A5・304ページ</t>
  </si>
  <si>
    <t>08_オーム社</t>
  </si>
  <si>
    <t>オーム社</t>
  </si>
  <si>
    <t>A5・560ページ</t>
  </si>
  <si>
    <t>2023年2月刊行</t>
  </si>
  <si>
    <t>Jesús A. De Loera、Raymond Hemmecke、Matthias Köppe</t>
  </si>
  <si>
    <t>代数的・幾何的の両面からのアプローチにより、離散最適化理論に関するトピックを詳しく取り上げた翻訳書である。本書の大きな特長である「最適化理論と代数学の諸分野との関係を解説する」というコンセプトの下で編纂された書籍は、本書が初めて実施したものと言えるだろう。</t>
  </si>
  <si>
    <t>A5・458ページ</t>
  </si>
  <si>
    <t>代数学の歴史</t>
  </si>
  <si>
    <t>Victor J. Katz、Karen Hunger Parshall</t>
  </si>
  <si>
    <t>本書は、古代から20世紀初頭までの代数学の歴史を解説する書籍である。もともとは未知数を決定するための技法の集積であった代数が、群・環・体を始めとした抽象的な現代代数学へとどのように進展していくのかを紐解いていく。</t>
  </si>
  <si>
    <t>B5・426ページ</t>
  </si>
  <si>
    <t>2023年4月刊行</t>
  </si>
  <si>
    <t>A5・292ページ</t>
  </si>
  <si>
    <t>A5・216ページ</t>
  </si>
  <si>
    <t>バナッハ-タルスキーのパラドックス　原著第2版</t>
  </si>
  <si>
    <t>Grzegorz Tomkowicz、Stan Wagon</t>
  </si>
  <si>
    <t>新版では、逆理に関する多数の新しい結果と証明、未解決の問題を掲載している。その中には、Escherの有名な木版画『天使と悪魔』に関係する、双曲平面における逆理もある。新しい章は、60年以上にわたって未解決であった問題「円の正方形化」の完全な証明に充てられている。</t>
  </si>
  <si>
    <t>菊・488ページ</t>
  </si>
  <si>
    <t>コミュニケーションとしての思考</t>
  </si>
  <si>
    <t>Anna Sfard</t>
  </si>
  <si>
    <t>本書を通じて、理論的な考察の中に、数多くの経験的事例がちりばめられている。例のほとんどは数学的なものだが、それらはかなり初等的なものである。人間の思考を理論化することに関心がある人、数学的思考に興味がある人、双方にとって大変有益な書籍と言えよう。</t>
  </si>
  <si>
    <t>A5・410ページ</t>
  </si>
  <si>
    <t>ポール・エルデス：離散数学の魅力</t>
  </si>
  <si>
    <t>Vašek Chvátal／秋山仁　監訳／小舘崇子、酒井利訓、徳永伸一、松井泰子　訳</t>
  </si>
  <si>
    <t>偉大なる数学者への敬愛とユーモアにあふれた一冊！【目次】輝かしいスタート：BERTRANDの仮説／離散幾何学とスピンオフ／Ramsey理論／デルタ・システム／極値集合論／VAN DER WAERDENの定理／極値グラフ理論／フレンドシップ定理／染色数／他</t>
  </si>
  <si>
    <t>B5・288ページ</t>
  </si>
  <si>
    <t>ストラング：教養の線形代数</t>
  </si>
  <si>
    <t>ギルバート・ストラング／松崎公紀、平鍋健児　訳</t>
  </si>
  <si>
    <t>世界標準の線形代数を教養として身につけよう！【目次】ベクトルと行列／連立一次方程式Ax=bを解く／4つの基本部分空間／直交性／行列式と線形変換／固有値と固有ベクトル／特異値分解（SVD）／データからの学習／付録：ABとA+Bのランク／ランク1行列における固有値と特異値／他付録あり</t>
  </si>
  <si>
    <t>2023年3月刊行</t>
  </si>
  <si>
    <t>B5・456ページ</t>
  </si>
  <si>
    <t>A5・240ページ</t>
  </si>
  <si>
    <t>42_草思社</t>
  </si>
  <si>
    <t>草思社</t>
  </si>
  <si>
    <t>51_東京化学同人</t>
  </si>
  <si>
    <t>東京化学同人</t>
  </si>
  <si>
    <t>Rで基礎から学ぶ統計学</t>
  </si>
  <si>
    <t>著者　J.Schmuller／笠田　実　訳</t>
  </si>
  <si>
    <t>初めて統計を学ぶ人向けの教科書．特に大学，大学院などで統計を学び始めた方に有益．“統計だけ” “Rだけ”ではなく，二つをしっかり結びつけたテキストで，どの章からでも読み始めることができるよう工夫している．</t>
  </si>
  <si>
    <t>B5・352ページ</t>
  </si>
  <si>
    <t>71_丸善出版</t>
  </si>
  <si>
    <t>丸善出版</t>
  </si>
  <si>
    <t>2023年1月刊行</t>
  </si>
  <si>
    <t>A5・536ページ</t>
  </si>
  <si>
    <t>75_森北出版</t>
  </si>
  <si>
    <t>森北出版</t>
  </si>
  <si>
    <t>台紙03物理.ai</t>
  </si>
  <si>
    <t>25_講談社</t>
  </si>
  <si>
    <t>講談社</t>
  </si>
  <si>
    <t>熱力学・統計力学</t>
  </si>
  <si>
    <t>高橋和孝</t>
  </si>
  <si>
    <t>透徹した論理のもとに「熱」の現代的描像を説き明かす、至高の雄編。熱力学と統計力学を統一的に論じ、豊富な演習で理解を深める。「熱力学・統計力学の全容を現代的な視点で解き明かす卓越した教科書」東工大・西森秀稔特任教授、推薦！</t>
  </si>
  <si>
    <t>A5・496ページ</t>
  </si>
  <si>
    <t>非エルミート量子力学</t>
  </si>
  <si>
    <t>羽田野直道、井村健一郎</t>
  </si>
  <si>
    <t>非エルミート量子力学は、物性物理の奥深い理論と、新奇デバイス開発などの多彩な応用を併せもつ注目の新分野である。第14回久保亮五記念賞受賞者が自ら筆をとり、平易に解説。学生から研究者まで必携の、信頼の一冊。</t>
  </si>
  <si>
    <t>A5・232ページ</t>
  </si>
  <si>
    <t>A5・208ページ</t>
  </si>
  <si>
    <t>テンソルネットワーク入門</t>
  </si>
  <si>
    <t>西野友年</t>
  </si>
  <si>
    <t>ニューラルネットワーク、量子コンピューター、情報処理、数値解析、半導体など様々な分野に跨って活躍しているテンソルネットワークをていねいに解説。画像認識や量子力学の例を用いて、少しずつ理解を深めていく。入門者に最適の一冊。</t>
  </si>
  <si>
    <t>A5・192ページ</t>
  </si>
  <si>
    <t>動かして理解する 第一原理電子状態計算（第2版）</t>
  </si>
  <si>
    <t>前園涼、市場友宏</t>
  </si>
  <si>
    <t>実験系研究者などの「具体的ミッションをもつ初学者」がいち早く第一原理電子状態計算を実務で扱えるようになるための入門書。無料パッケージQuantumEspressoを動かしながら、押さえるべき勘所を体得します。第2版では構成を一部見直し、Linux初心者により配慮した内容に。</t>
  </si>
  <si>
    <t>菊・224ページ</t>
  </si>
  <si>
    <t>格子振動と構造相転移</t>
  </si>
  <si>
    <t>石橋善弘</t>
  </si>
  <si>
    <t>物性研究において登場する結晶の構造相転移現象について，モデル化と解析法を豊富な具体例とともに詳しく解説．格子振動，群論，ランダウ理論などのベーシックな物理知識に基づき，難解なイメージがある構造相転移現象をできるかぎりわかりやすく，丁寧に説明する．</t>
  </si>
  <si>
    <t>菊・328ページ</t>
  </si>
  <si>
    <t>台紙04化学.ai</t>
  </si>
  <si>
    <t>触媒総合事典</t>
  </si>
  <si>
    <t>触媒学会　編</t>
  </si>
  <si>
    <t>触媒の基礎から幅広い応用分野まで網羅する中項目事典。約250のトピックを通じて我々の豊かな生活を支える触媒を総覧できるレファレンス。〔内容〕触媒とは／調製／キャラクタリゼーション／計算科学／反応工学／資源／ファインケミカル／生命現象／環境触媒／光触媒／他</t>
  </si>
  <si>
    <t>A5・548ページ</t>
  </si>
  <si>
    <t>セラミックス科学</t>
  </si>
  <si>
    <t>鈴木義和</t>
  </si>
  <si>
    <t>機能の説明よりも、なぜその機能が発現するのかを理解させることを重視。学生向けのテキストだが、末永く使えるおススメの１冊。研究者になりたいと思えるような内容を心がけまとめた。本書を読めば、セラミックスの奥深さがわかる。</t>
  </si>
  <si>
    <t>A5・272ページ</t>
  </si>
  <si>
    <t>有機化学イノベーション</t>
  </si>
  <si>
    <t>山本　尚　監修</t>
  </si>
  <si>
    <t>国内の気鋭の有機化学研究者18人による渾身の研究解説集．各人さまざま，論文には書かれていない独自の思考方法から，発見の瞬間の感動までがエピソードとともに具体的に紹介されている．研究室でのテーマの進め方や学生とともに大きなイノベーションを生むためのヒントが満載である．</t>
  </si>
  <si>
    <t>計算化学（第3版）</t>
  </si>
  <si>
    <t>フランク・ジェンセン／後藤仁志、立川仁典、長嶋雲兵　監訳</t>
  </si>
  <si>
    <t>発行から30年以上、世界中で親しまれてきた計算化学のバイブルがついに翻訳。全19章、900ページ超の大ボリュームで、力場法、分子軌道法、密度汎関数法など、多岐にわたる手法を網羅した。大学院生や研究者の方のリファレンスに最適な一冊。</t>
  </si>
  <si>
    <t>菊・912ページ</t>
  </si>
  <si>
    <t>台紙05地球科学.ai</t>
  </si>
  <si>
    <t>四六・400ページ</t>
  </si>
  <si>
    <t>コーウェン地球生命史　第６版</t>
  </si>
  <si>
    <t>マイケル・ベントン　編著／ロバート・ジェンキンズ、久保　泰　監訳</t>
  </si>
  <si>
    <t>生物間の競争，激変する環境，移動する大陸…ダイナミックな生命史の本質を一冊に凝縮．ここ20年の研究手法の革新で明らかになった最新知見の数々を網羅し，最新研究からみえてきた進化の道筋を詳しく解説．文系・理系を問わず，生命の歴史と進化，古生物学に興味のある人すべてを対象にした教科書．</t>
  </si>
  <si>
    <t>B5変・304ページ</t>
  </si>
  <si>
    <t>51-2_東京書籍</t>
  </si>
  <si>
    <t>東京書籍</t>
  </si>
  <si>
    <t>EARTH　図鑑 地球科学の世界</t>
  </si>
  <si>
    <t>スミソニアン協会　監修　三河内岳　日本語版監修</t>
  </si>
  <si>
    <t>美しく、驚異に満ちた地球のすべてを、圧巻のビジュアルで解説。天文学、地質学、気象学、生物学などすべてを網羅した、ユニークな章立て。鉱物や天体の美しい写真や、大陸・海・大気のダイナミックな動きなど、地球まるごとを感じ取ることができる万華鏡のような１冊。</t>
  </si>
  <si>
    <t>B4変型・416ページ</t>
  </si>
  <si>
    <t>台紙06生物.ai</t>
  </si>
  <si>
    <t>A5・280ページ</t>
  </si>
  <si>
    <t>Rによる数値生態学</t>
  </si>
  <si>
    <t>Daniel Borcard、François Gillet、Pierre Legendre</t>
  </si>
  <si>
    <t>本書は3名の生態学者の視点から多変量解析の主要な方法を解説しており、数値生態学とR言語による実装の橋渡しとなるものである。様々な探索的アプローチから始まり、相関と行列、クラスター解析、序列化の実例など、多変量解析の重要な構成要素を論理的に解説している。</t>
  </si>
  <si>
    <t>菊・512ページ</t>
  </si>
  <si>
    <t>24_工作舎</t>
  </si>
  <si>
    <t>工作舎</t>
  </si>
  <si>
    <t>エッセンシャル植物育種学 農学系のための基礎</t>
  </si>
  <si>
    <t>國武久登、執行正義、平野智也　編著</t>
  </si>
  <si>
    <t>野菜や果樹、花卉などの園芸作物の多様な育種事例も取り上げ、模式図や写真を多数用いてこの１冊だけで理解できるように努めた。コラムや欄外の注も豊富で楽しく学べる。</t>
  </si>
  <si>
    <t>A5・288ページ</t>
  </si>
  <si>
    <t>台紙07生命科学.ai</t>
  </si>
  <si>
    <t>原生生物学事典</t>
  </si>
  <si>
    <t>矢﨑裕規、新倉保、猪飼桂、矢吹彬憲、永宗喜三郎、松崎素道、白鳥峻志、島野智、小林富美惠　編</t>
  </si>
  <si>
    <t>原生生物を対象とした様々な研究とそこから明らかとなってきた新たな知見を紹介し，進化，生態，人との関係など，幅広い知識と最新の情報を包括する事典。近年の分類体系についても整理。〔内容〕原生生物とは／進化と分類／原生生物の構造・生態／研究手法</t>
  </si>
  <si>
    <t>A5・452ページ</t>
  </si>
  <si>
    <t>分子細胞生物学　第9版</t>
  </si>
  <si>
    <t>H.Lodishほか　著／堅田利明、須藤和夫、山本啓一　監訳</t>
  </si>
  <si>
    <t>分子細胞生物学の基準的教科書として世界的に広く使われている“Molecular Cell Biology”の日本語最新版（原著第9版）.いくつかの章を並べ替えて研究の過程・展開や概念がより明確になるよう章立てを再編・改訂した．相分離生物学などの新たな発見や新技術の紹介が加わった．</t>
  </si>
  <si>
    <t>A4変・1112ページ</t>
  </si>
  <si>
    <t>61_農山漁村文化協会</t>
  </si>
  <si>
    <t>農山漁村文化協会</t>
  </si>
  <si>
    <t>B5・256ページ</t>
  </si>
  <si>
    <t>農文協　編</t>
  </si>
  <si>
    <t>アグロエコロジー 持続可能なフードシステムの生態学</t>
  </si>
  <si>
    <t>スティーヴン・グリースマン／村本穣司他　監訳</t>
  </si>
  <si>
    <t>持続可能で人類のニーズを満たす農業とは？ 生態系と調和する伝統的農業と健全なフードシステム（食料消費）の実現のために、科学と実践と社会運動を統合するアグロエコロジーの教科書、初めての邦訳。</t>
  </si>
  <si>
    <t>2023年11月刊行</t>
  </si>
  <si>
    <t>B5・512ページ</t>
  </si>
  <si>
    <t>80_羊土社</t>
  </si>
  <si>
    <t>羊土社</t>
  </si>
  <si>
    <t>01フィールド系図鑑.ai</t>
  </si>
  <si>
    <t>67_平凡社</t>
  </si>
  <si>
    <t>平凡社</t>
  </si>
  <si>
    <t>クマタカ生態図鑑</t>
  </si>
  <si>
    <t>若尾親／山﨑亨　監</t>
  </si>
  <si>
    <t>森林の王、クマタカ。その生態行動を写真で説明し、クマタカの生態、研究報告、及び調査方法から保護・保全、法律まで多くの分野を紹介。絶滅に瀕する多くの鳥と国内に生息する日本産固有亜種クマタカの現状を伝える。</t>
  </si>
  <si>
    <t>B5変・600ページ</t>
  </si>
  <si>
    <t>台紙08建築・土木.ai</t>
  </si>
  <si>
    <t>室内環境の事典</t>
  </si>
  <si>
    <t>室内環境学会　編</t>
  </si>
  <si>
    <t>家や学校・オフィス，店舗や交通機関など「室内」の環境について，あらゆる角度から学際的に解説した事典。光，音，温度，におい，ほこり，微生物，ペット，家具，電化製品などのあらゆる要素や，そのなかで快適・健康に過ごすための評価・研究や対策に関する多彩なキーワードを読み切り形式で解説。</t>
  </si>
  <si>
    <t>A5・464ページ</t>
  </si>
  <si>
    <t>50_中央公論美術出版</t>
  </si>
  <si>
    <t>中央公論美術出版</t>
  </si>
  <si>
    <t>52_東京大学出版会</t>
  </si>
  <si>
    <t>東京大学出版会</t>
  </si>
  <si>
    <t>53_東京堂出版</t>
  </si>
  <si>
    <t>東京堂出版</t>
  </si>
  <si>
    <t>A5・528ページ</t>
  </si>
  <si>
    <t>台紙09工学・機械.ai</t>
  </si>
  <si>
    <t>A5・200ページ</t>
  </si>
  <si>
    <t>事例で学ぶ 人を扱う工学研究の倫理</t>
  </si>
  <si>
    <t>福住伸一、西山敏樹、梶谷勇、北村尊義</t>
  </si>
  <si>
    <t>工学系における人を扱う研究倫理について、具体例を示しながらわかりやすく解説！【目次】人を扱う研究・開発・実務と倫理／人を扱う研究における倫理的課題／人を扱う研究倫理に関する取り組み／これからの研究倫理</t>
  </si>
  <si>
    <t>A5・124ページ</t>
  </si>
  <si>
    <t>サプライチェーンサイエンス</t>
  </si>
  <si>
    <t>Wallace J. Hopp／松川弘明、佐藤 知一　監訳</t>
  </si>
  <si>
    <t>サプライチェーンの原理原則を学べる定番書籍、待望の日本語版刊行！【目次】戦略的な基盤／キャパシティ ／ばらつき ／バッチ処理 ／フロー ／バッファリング ／プッシュ・プル ／在庫 ／リスク ／調整／Appendix A 表記一覧／B サプライチェーンサイエンスの原理</t>
  </si>
  <si>
    <t>A5・312ページ</t>
  </si>
  <si>
    <t>台紙11電気・電子.ai</t>
  </si>
  <si>
    <t>基礎電磁気学：電磁気学マップに沿って学ぶ</t>
  </si>
  <si>
    <t>細川敬祐　著</t>
  </si>
  <si>
    <t>概念の相関地図を使って電磁気学を学ぶ斬新なスタイルの人気教科書．「電磁気学マップ」で俯瞰的に全体像を捉えて学べる．豊富な図から物理量や物理法則のイメージがつかめ，マクスウェル方程式まで最短距離で到達できる．静電界と静磁界の“つくり”を意識することで理解が進む．</t>
  </si>
  <si>
    <t>B5変・164ページ</t>
  </si>
  <si>
    <t>台紙12情報科学.ai</t>
  </si>
  <si>
    <t xml:space="preserve"> アルゴリズムイントロダクション 第4版 第1巻</t>
  </si>
  <si>
    <t>T. コルメン 他／浅野哲夫、岩野和生、梅尾博司、小山透　他訳</t>
  </si>
  <si>
    <t>世界的名著『アルゴリズムイントロダクション』第4版の翻訳書。より理解が進むように説明を整理して詳細に解説。【目次】基礎／ソートと順序統計量／データ構造／数学的基礎</t>
  </si>
  <si>
    <t>B5・440ページ</t>
  </si>
  <si>
    <t>自然計算の基礎</t>
  </si>
  <si>
    <t>萩谷昌己、横森貴　編／鈴木泰博</t>
  </si>
  <si>
    <t>計算にまつわる幅広い教養が身に付く！【目次】 はじめに／自然計算学~自然をアルゴリズムとして理解する／“人工計算”／アルゴリズムの表記法~カテゴリー論(category・圏論)／計算／自然計算~南方熊楠の哲学・方法／抽象化学系ARMS／ルールダイナミクスのアルゴリズム／他</t>
  </si>
  <si>
    <t>改訂新版ファーストステップ ITの基礎</t>
  </si>
  <si>
    <t>國友義久</t>
  </si>
  <si>
    <t>IT技術の教科書として人気の書籍が、改訂新版になって登場！【目次】コンピュータシステムの基本構成について知ろう/入出力装置にはいろいろなものがある/  プロセッサの仕組みはどうなっているのだろう/ データはコンピューの内部でどのように表現されるのだろうか/他</t>
  </si>
  <si>
    <t>B5・248ページ</t>
  </si>
  <si>
    <t>Cによる理工系解析の数値計算</t>
  </si>
  <si>
    <t>横山良平</t>
  </si>
  <si>
    <t>数値計算を基本から高機能なものまで、理解しやすい流れで解説！【目次】基本的事項／連立一次方程式／多項式近似／非線形方程式／常微分方程式（初期値問題）／常微分方程式（境界値問題）／変分法</t>
  </si>
  <si>
    <t>B5・344ページ</t>
  </si>
  <si>
    <t>Juliaプログラミング大全</t>
  </si>
  <si>
    <t>佐藤建太</t>
  </si>
  <si>
    <t>Ｊｕｌｉａは科学技術計算に役立つ新しいプログラミング言語として注目されている。国内きってのＪｕｌｉａｎによる、かゆいところに手が届く名解説！　基礎から実践まで、幅広いトピックを網羅した。必携の決定版！</t>
  </si>
  <si>
    <t>B5変・592ページ</t>
  </si>
  <si>
    <t>コンパクトデータ構造</t>
  </si>
  <si>
    <t>ゴンザロ・ナバロ・著　定兼邦彦・訳</t>
  </si>
  <si>
    <t>１５０を超えるアルゴリズムの擬似コードを掲載した唯一無二の成書。理論から応用例まで、幅広いトピック（ビットベクトル、数列、順列、木、格子、2項関係、グラフ、トライ、テキスト集合など） をていねいに解説した。研究者必携！</t>
  </si>
  <si>
    <t>B5・608ページ</t>
  </si>
  <si>
    <t>B5・400ページ</t>
  </si>
  <si>
    <t>01知識工学・人工知能.ai</t>
  </si>
  <si>
    <t>05-2_インプレス</t>
  </si>
  <si>
    <t>インプレス</t>
  </si>
  <si>
    <t xml:space="preserve">実践XAI［説明可能なAI］ </t>
  </si>
  <si>
    <t>Pradeepta Mishra　株式会社クイープ　訳</t>
  </si>
  <si>
    <t>本書では、様々な意思決定につながる機械学習の予測に対する、解釈・説明を行うための手法を紹介します。Pythonライブラリを用い、線形・非線形・時系列モデルなどを解説。自然言語処理、ディープラーニング、エキスパートシステム、コンピュータービジョンについても焦点を当てています。</t>
  </si>
  <si>
    <t>B5変型・320ページ</t>
  </si>
  <si>
    <t>B5変･352ページ</t>
  </si>
  <si>
    <t>10_オライリー・ジャパン</t>
  </si>
  <si>
    <t>オライリー・ジャパン</t>
  </si>
  <si>
    <t>B5変･408ページ</t>
  </si>
  <si>
    <t>対話システムの作り方</t>
  </si>
  <si>
    <t>東中竜一郎</t>
  </si>
  <si>
    <t>マツコロイドはなぜ人と話せるのか？【目次】 対話システム事例：旅行案内システム・マツコロイド・なりきりAI アマデウス紅莉栖／対話システムとは／ タスク指向型対話システム／非タスク指向型対話システム／対話システムの評価／対話システムのこれから</t>
  </si>
  <si>
    <t>B5変型・192ページ</t>
  </si>
  <si>
    <t>ベイズ最適化—適応的実験計画の基礎と実践</t>
  </si>
  <si>
    <t>今村秀明、松井孝太</t>
  </si>
  <si>
    <t>ベイズ最適化を1から理解して実践できる！【目次】ベイズ最適化 ／ブラックボックス関数のベイズモデリング／ベイズ最適化のアルゴリズム／Optuna によるベイズ最適化の実装方法／制約付きベイズ最適化／多目的ベイズ最適化／次元空間でのベイズ最適化／並列ベイズ最適化</t>
  </si>
  <si>
    <t>A5・316ページ</t>
  </si>
  <si>
    <t>A5・380ページ</t>
  </si>
  <si>
    <t>41_創元社</t>
  </si>
  <si>
    <t>創元社</t>
  </si>
  <si>
    <t>モデルベース深層学習と深層展開</t>
  </si>
  <si>
    <t>和田山正</t>
  </si>
  <si>
    <t>アルゴリズムの性能改善に有効な技術について解説。深層ニューラルネットワークに基づくアプローチと比べて多くの長所をもち、応用分野も無線通信、信号処理、画像処理、最適化、制御系、微分方程式と多岐にわたる。本書ではJulia言語の参考コードを示しつつ、多数の応用事例まで取り上げる。</t>
  </si>
  <si>
    <t>菊・192ページ</t>
  </si>
  <si>
    <t>B5変・328ページ</t>
  </si>
  <si>
    <t>複雑ネットワークと制御理論</t>
  </si>
  <si>
    <t>阿久津達也、ホセ・ナチェル</t>
  </si>
  <si>
    <t>近年注目を集める複雑ネットワークと制御理論の融合について体系的に解説．現実の様々なネットワークを制御できる可能性が示され，制御点解析による効果的な治療・創薬などの実応用も生まれている．基礎となる概念や理論の導入から始めて，各種の数理モデル，解析手法，計算手法などについても説明．</t>
  </si>
  <si>
    <t>菊・216ページ</t>
  </si>
  <si>
    <t>スッキリわかるPython入門 第2版</t>
  </si>
  <si>
    <t>国本大悟、須藤秋良、株式会社フレアリンク 監修</t>
  </si>
  <si>
    <t>本書は、Pythonプログラミングの基礎を丹念に解きほぐし、躓くことなく最後まで読み通せる入門書となっています。第2版では、ブラウザで手軽にプログラミングが開始できる「dokopy」（ドコパイ）を本格導入。デザインも一新し、解説手法も改良。ますます分かりやすい内容となりました。</t>
  </si>
  <si>
    <t>A5・424ページ</t>
  </si>
  <si>
    <t>スッキリわかるJava入門 第4版</t>
  </si>
  <si>
    <t>中山清喬、国本大悟、株式会社フレアリンク 監修</t>
  </si>
  <si>
    <t>実績No.1のJava入門書が、さらに学びやすくなりました。基礎～オブジェクト指向まで、「なぜ？」が必ずわかる解説が大好評。第4版では、Java12を基準に全面的に情報を更新し、仮想開発環境「dokoJava」もブラッシュアップ。トラブル対策FAQ集「エラー解決・虎の巻」も収録。</t>
  </si>
  <si>
    <t>A5・784ページ</t>
  </si>
  <si>
    <t>B5変･336ページ</t>
  </si>
  <si>
    <t>退屈なことはPythonにやらせよう 第2版</t>
  </si>
  <si>
    <t>Al・Sweigart／相川愛三　訳</t>
  </si>
  <si>
    <t>劇的な業務効率化、生産性向上を達成するには、単純な繰り返し作業の自動化は必須です。本書ではWordやExcel、PDF文書の一括処理、Webからのダウンロード、メールの送受信、画像処理、GUI操作といった面倒で退屈な作業を、Pythonと豊富なモジュールを使って自動化します。</t>
  </si>
  <si>
    <t>A5･744ページ</t>
  </si>
  <si>
    <t>A5・264ページ</t>
  </si>
  <si>
    <t>A5・282ページ</t>
  </si>
  <si>
    <t>増補新訂版　よくわかるC言語</t>
  </si>
  <si>
    <t>長谷川 聡</t>
  </si>
  <si>
    <t>文系・理系を問わない学生のための入門用演習書【目次】まえがきと凡例／さっそくプログラミング／変数と値／演算と演算子／制御構造 分岐・反復・発展と応用／関数 関数をつくる・引数と返却値／配列／文字列の利用／文字と文字列の操作／アドレスとポインタ／構造体の利用／他</t>
  </si>
  <si>
    <t>B5・180ページ</t>
  </si>
  <si>
    <t>計算論的思考を育むPythonプログラミング入門</t>
  </si>
  <si>
    <t>綾皓二郎</t>
  </si>
  <si>
    <t>Google Colaboratoryでプログラミング力と計算論的思考力を身につける！【目次】プログラミングと計算論的思考／プログラミングの準備／順次構造と処理／条件分岐構造と処理／繰り返し構造と処理／関数の定義と自作／モジュールとライブラリの利用／ファイルの入出力と例外処理／他</t>
  </si>
  <si>
    <t>B5・346ページ</t>
  </si>
  <si>
    <t>B5・236ページ</t>
  </si>
  <si>
    <t>Python言語によるプログラミングイントロダクション第3版</t>
  </si>
  <si>
    <t>JohnV.Guttag／久保幹雄　監／麻生敏正、木村泰紀、小林和博、他訳</t>
  </si>
  <si>
    <t>MITで大人気の講義テキスト！大幅な内容追加を受けて第3版が登場【目次】さあ,始めよう！／Python の概要／簡単な算術プログラム／関数,スコープ,抽象化／構造型,可変性／再帰と広域変数 ／モジュールとファイル ／テストとデバッグ／例外とアサーション／他</t>
  </si>
  <si>
    <t>B5・504ページ</t>
  </si>
  <si>
    <t>B5変・256ページ</t>
  </si>
  <si>
    <t>ミュラーPythonで実践するデータサイエンス　第２版</t>
  </si>
  <si>
    <t>J.P.Mueller、L.Massaron　著／佐藤能臣　訳</t>
  </si>
  <si>
    <t xml:space="preserve">課題設定からデータ収集・整形，機械学習による分析，可視化までコードを実行しながら一通り学べる.データサイエンスを少し知っていて興味があり，まずは全体を通して学んでみたい人に最適な一冊．最初のステップとして学ぶのにちょうどよく，比較的やさしく全体をみわたせる内容となっている． </t>
  </si>
  <si>
    <t>B5・368ページ</t>
  </si>
  <si>
    <t>ミュラーPythonで学ぶ深層学習</t>
  </si>
  <si>
    <t>Ｊ.P.Mueller、L.Massaron　著／沼　晃介、吉田享子　訳</t>
  </si>
  <si>
    <t>深層学習でどんなことができるのか，Pythonで実行しながら学ぶ入門教科書．少しは知っていて，これからさらに知っていこうとしている人が，最初の一歩として手に取るのにちょうど良い．本書を終えると，深層学習の基礎について十分一般的な知識を得た上で，簡単な実装ができるようになる．</t>
  </si>
  <si>
    <t>台紙13総記・科学一般.ai</t>
  </si>
  <si>
    <t>災害食の事典</t>
  </si>
  <si>
    <t>一般社団法人日本災害食学会、一社日本災害食学会　監修</t>
  </si>
  <si>
    <t>災害に備えた食品の備蓄や利用，栄養等に関する知見を幅広い観点から解説。供給・支援体制の整備，事例に基づく効果的な品目選定，高齢者など要配慮者への対応など，国・自治体・個人の各主体が平時に確認しておきたいテーマを網羅。</t>
  </si>
  <si>
    <t>災害復興学事典</t>
  </si>
  <si>
    <t>日本災害復興学会　編</t>
  </si>
  <si>
    <t>災害復興に関する理論と復興支援の実践を平易に解説する中項目事典。1章から5章まではテーマ別に各章15項目程度のトピックと関連コラムを掲載し，事例編では国内外における災害と復興の取り組みを紹介する。【内容】復興とは何か／被災者支援／地域社会・経済再生／復興まちづくり／事例編。</t>
  </si>
  <si>
    <t>A5・308ページ</t>
  </si>
  <si>
    <t>日本の土壌事典</t>
  </si>
  <si>
    <t>日本土壌肥料学会、日本ペドロジー学会　監修／波多野隆介、真常仁志、高田裕介　編</t>
  </si>
  <si>
    <t>本書では日本の土壌の構成や成り立ちを体系的に紹介するとともに，地域ごとの土壌の特徴や利用についても詳述。オールカラー。〔内容〕概要／土壌生成因子／土壌分類と土壌資源／主要な土壌／地域的特徴（北海道，東北，関東甲信越，中部，近畿・中国・四国，九州・沖縄）。</t>
  </si>
  <si>
    <t>B5・384ページ</t>
  </si>
  <si>
    <t>科研費.com</t>
  </si>
  <si>
    <t>科研費.comで添削した申請書を基に、作文やデザインのコツ、よくある間違いを解説。チェックリストやテンプレートなどの支援ツールで、見やすい申請書作成をお助け！　初めて応募する人も何度も挑戦してきた人も必携の1冊</t>
  </si>
  <si>
    <t>B5・224ページ</t>
  </si>
  <si>
    <t>44_大修館書店</t>
  </si>
  <si>
    <t>大修館書店</t>
  </si>
  <si>
    <t>スポーツ栄養学</t>
  </si>
  <si>
    <t>Ｌ・バークほか　編著／独立行政法人日本スポーツ振興センター　監修</t>
  </si>
  <si>
    <t>世界的なスポーツ栄養学研究と支援の権威であるルイーズ・バーク博士が監修された「Clinical Sports Nutrition 5th Edition」を日本語訳したバイブル的書籍。スポーツ栄養学研究と実践の背景を知る機会となり、研究と支援に大いに役立つ。</t>
  </si>
  <si>
    <t>2023年９月刊行</t>
  </si>
  <si>
    <t>B5・546ページ</t>
  </si>
  <si>
    <t>66_文学通信</t>
  </si>
  <si>
    <t>文学通信</t>
  </si>
  <si>
    <t>台紙15哲学・思想・言語.ai</t>
  </si>
  <si>
    <t>01_明石書店</t>
  </si>
  <si>
    <t>明石書店</t>
  </si>
  <si>
    <t>A5判・368ページ</t>
  </si>
  <si>
    <t>13_花鳥社</t>
  </si>
  <si>
    <t>花鳥社</t>
  </si>
  <si>
    <t>A5・336ページ</t>
  </si>
  <si>
    <t>14_関西大学出版部</t>
  </si>
  <si>
    <t>関西大学出版部</t>
  </si>
  <si>
    <t>A5・514ページ</t>
  </si>
  <si>
    <t>14-2_北大路書房</t>
  </si>
  <si>
    <t>北大路書房</t>
  </si>
  <si>
    <t>アンドリュー・ニューバーグ　著　貝谷久宣　訳</t>
  </si>
  <si>
    <t>宗教は科学に還元されるものでも，対立するものでもない。神経神学は宗教的経験と脳プロセスとの相互作用から心と脳の関係を探求する。そして〈霊性〉との関連から，苦痛のケアや瞑想や儀式などの実践を捉える。宗教を拒絶してもなお本能的な衝動として生じる人間の宗教的側面や精神性の理解を試みる。</t>
  </si>
  <si>
    <t>A5・400ページ</t>
  </si>
  <si>
    <t>22_勁草書房</t>
  </si>
  <si>
    <t>勁草書房</t>
  </si>
  <si>
    <t>26_晃洋書房</t>
  </si>
  <si>
    <t>晃洋書房</t>
  </si>
  <si>
    <t>「国家語」という思想</t>
  </si>
  <si>
    <t>西島佑</t>
  </si>
  <si>
    <t>「国家語」は「国語」とどのように違うのか。国家が言語を法的に制定すればどのような作用を社会におよぼすのか。オーストリア帝国、ソ連・旧ソ連地域で確立してきた多言語主義の思想を「国家語」という観点から考察し、日本語にたどりついてきた経緯と意義を考察する思想史のこころみ。</t>
  </si>
  <si>
    <t>28-2_作品社</t>
  </si>
  <si>
    <t>作品社</t>
  </si>
  <si>
    <t>A5・440ページ</t>
  </si>
  <si>
    <t>31_春秋社</t>
  </si>
  <si>
    <t>春秋社</t>
  </si>
  <si>
    <t>31-3_人文書院</t>
  </si>
  <si>
    <t>人文書院</t>
  </si>
  <si>
    <t>55_東方書店</t>
  </si>
  <si>
    <t>東方書店</t>
  </si>
  <si>
    <t>65_ひつじ書房</t>
  </si>
  <si>
    <t>ひつじ書房</t>
  </si>
  <si>
    <t>A5・800ページ</t>
  </si>
  <si>
    <t>68_ぺりかん社</t>
  </si>
  <si>
    <t>ぺりかん社</t>
  </si>
  <si>
    <t>啓蒙思想の百科事典</t>
  </si>
  <si>
    <t>日本18世紀学会 啓蒙思想の百科事典編集委員会 編</t>
  </si>
  <si>
    <t>ヨーロッパ史における18世紀は「啓蒙の時代」と呼ばれ、理性による「知」の地殻変動が起こった時代であるとされている。本書ではこの知と科学の行きかう時代を探る。</t>
  </si>
  <si>
    <t>A5・714ページ</t>
  </si>
  <si>
    <t>A5・396ページ</t>
  </si>
  <si>
    <t>73_ミネルヴァ書房</t>
  </si>
  <si>
    <t>ミネルヴァ書房</t>
  </si>
  <si>
    <t>インド哲学入門</t>
  </si>
  <si>
    <t>ロイ・Ｗ・ペレット/加藤隆宏　訳</t>
  </si>
  <si>
    <t>インド哲学の教科書はこれまで、インドにおこった思想を通時的に紹介するものがほとんどであったが、本書はインド哲学を７つのトピックごとに紹介する画期的な概説書である。これからインド哲学を専攻しようとする学生にとって、基礎から学ぶための好書。</t>
  </si>
  <si>
    <t>A5判/392頁</t>
  </si>
  <si>
    <t>79_ゆまに書房</t>
  </si>
  <si>
    <t>ゆまに書房</t>
  </si>
  <si>
    <t>台紙16宗教.ai</t>
  </si>
  <si>
    <t>05_岩波書店</t>
  </si>
  <si>
    <t>岩波書店</t>
  </si>
  <si>
    <t>中村元、福永光司、田村芳朗、今野達、末木文美士　編</t>
  </si>
  <si>
    <t>2002年の第2版から20年ぶりの改訂版。第3版編集に当たっては、既存項目を見直して最新の研究成果を盛り込むとともに、200を超える新項目を追加。歴史上の仏教を理解するだけでなく、現代に生きる宗教・思想として仏教を考える一助となる1冊。</t>
  </si>
  <si>
    <t>四六判・1312ページ</t>
  </si>
  <si>
    <t>A5判・296ページ</t>
  </si>
  <si>
    <t>A5判・544ページ</t>
  </si>
  <si>
    <t>A5判・392ページ</t>
  </si>
  <si>
    <t>69_法藏館</t>
  </si>
  <si>
    <t>法藏館</t>
  </si>
  <si>
    <t>A5・568ページ</t>
  </si>
  <si>
    <t>A5・342ページ</t>
  </si>
  <si>
    <t>四六・336ページ</t>
  </si>
  <si>
    <t>A5・350ページ</t>
  </si>
  <si>
    <t>A5・512ページ</t>
  </si>
  <si>
    <t>B5・380ページ</t>
  </si>
  <si>
    <t>A5・480ページ</t>
  </si>
  <si>
    <t>イスラーム文化事典</t>
  </si>
  <si>
    <t>イスラーム文化事典編集委員会 編</t>
  </si>
  <si>
    <t>今日まで1400年もの長きにわたり生きた宗教であり続けたイスラームについて、さまざまな地域、分野の研究者が、イスラームの文化の姿をダイナミックに伝える。</t>
  </si>
  <si>
    <t>A5・748ページ</t>
  </si>
  <si>
    <t>台紙17心理.ai</t>
  </si>
  <si>
    <t>きょうだい間虐待によるトラウマ</t>
  </si>
  <si>
    <t>本書は、「きょうだい間」による性虐待・身体的虐待・心理的虐待などの原因から、トラウマによる発達への影響や重複被害等のリスク要因、さらに評価・介入・治療までを包括的に解説する。家族間暴力の空白といわれる「きょうだい間虐待」におけるバイブル的な一冊。</t>
  </si>
  <si>
    <t>マインドフルネス認知療法［原著第2版］</t>
  </si>
  <si>
    <t>ジンデル・シーガル，マーク・ウィリアムズ，ジョン・ティーズデール　著　越川房子　訳</t>
  </si>
  <si>
    <t>MBCTのバイブル「グリーンブック」の増補改訂版。プログラム進行に事前面接，終日リトリート，フォローアップ集会を追加。さらにインクワイアリー，思いやり・自己への慈しみ，呼吸空間法についても新たに章を設け詳説。研究・実践の蓄積から判明したMBCTの有効性とメカニズムにも言及する。</t>
  </si>
  <si>
    <t>A5・368ページ</t>
  </si>
  <si>
    <t>四六・264ページ</t>
  </si>
  <si>
    <t>A5・332ページ</t>
  </si>
  <si>
    <t>A5 ・ 352ページ</t>
  </si>
  <si>
    <t>65-2_福村出版</t>
  </si>
  <si>
    <t>福村出版</t>
  </si>
  <si>
    <t>進化精神病理学</t>
  </si>
  <si>
    <t>マルコ・デル・ジュディーチェ／川本哲也、喜入暁、杉浦義典　監訳</t>
  </si>
  <si>
    <t>統合失調症、パーソナリティ障害、抑うつなど様々な精神障害を、生活史理論にもとづいて進化論の視点から分類・解説する。精神病理学研究の新しい理論的枠組みを提案。</t>
  </si>
  <si>
    <t>B5・480ページ</t>
  </si>
  <si>
    <t>四六・256ページ</t>
  </si>
  <si>
    <t>台紙18教育.ai</t>
  </si>
  <si>
    <t>地図でみる世界の地域格差　OECD地域指標2022年版</t>
  </si>
  <si>
    <t>OECD 、中澤高志 監訳、鍬塚賢太郎 、松宮邑子 、甲斐智大 、申知燕 訳</t>
  </si>
  <si>
    <t>より強く、より持続可能で、より回復力のある経済の構築に向けて地域や都市がどのように進展しているのか。豊富な図表と地図をもちいて包括的に提示する。2022年版では、COVID-19パンデミックやエネルギー危機、住宅価格の適性性、気候変動、デジタル化などに焦点を当てる。</t>
  </si>
  <si>
    <t>B5判・144ページ</t>
  </si>
  <si>
    <t>知識専門職としての教師</t>
  </si>
  <si>
    <t>21世紀の教師は、デジタル技術の専門知識を持ち、多様性や包摂的な教育にも対応できることが求められている。本書は、OECDによる最新の方法論と調査設計を用いて、教師の知識に関する情報を概括し、指導実践を強化するための研究や政策の必要性を明らかにする。</t>
  </si>
  <si>
    <t>A5判・248ページ</t>
  </si>
  <si>
    <t>こころの発達と学習の科学</t>
  </si>
  <si>
    <t>知識集約的でテクノロジー主導の21世紀において、人々の学習はどのように変化し、環境要因はそれにどのような影響を与えるのか。神経科学、社会・認知・行動科学、教育学、コンピュータ・情報科学など様々な分野の最新の知見から、「学習を科学する」可能性を探る。</t>
  </si>
  <si>
    <t>A5判・376ページ</t>
  </si>
  <si>
    <t>創造性と批判的思考</t>
  </si>
  <si>
    <t>OECD教育研究革新センター 、西村美由起 訳</t>
  </si>
  <si>
    <t>変化が激しく複雑で予測困難な現代社会において重視される創造性と批判的思考。21世紀の生徒に求められる独創性や新しいアイディア、物事を論理的に考えるスキルを明らかにし、学校教育で育成や評価ができるかどうかについてOECD調査をもとに考察する。</t>
  </si>
  <si>
    <t>学習の環境</t>
  </si>
  <si>
    <t>21世紀において学習者が目標を達成できる優れた学習環境をどのようにデザインするか。学習者・教育者・コンテンツ・リソースからなる「学習のコア」の枠組みに基づいて、世界各国のイノベーティブな実践例を取り上げ、現代の学習環境はどうあるべきかを考察する。</t>
  </si>
  <si>
    <t>A5判・360ページ</t>
  </si>
  <si>
    <t>インクルーシブ教育ハンドブック</t>
  </si>
  <si>
    <t>ラニ・フロリアン　編著　倉石一郎，佐藤貴宣，渋谷亮，濱元伸彦，伊藤駿　監訳</t>
  </si>
  <si>
    <t>国際的評価が高い特別支援教育の大著！多様化する教育的ニーズ，教育における権利と平等など理論的な問題から，授業実践や機関間連携など実践的な課題まで，日本の教育のあり方を考える上で参考になるトピックを厳選し抄訳。社会文化的背景を踏まえた学際的な視座からインクルーシブ教育を捉え直す。</t>
  </si>
  <si>
    <t>16_九州大学出版会</t>
  </si>
  <si>
    <t>九州大学出版会</t>
  </si>
  <si>
    <t>日本における教育学の発展史</t>
  </si>
  <si>
    <t>鈴木　篤</t>
  </si>
  <si>
    <t>19世紀末から20世紀後半にかけて「教育学」というディシプリンの確立・発展に取り組んだ教育学者たちは、一体いかなる人々だったのか。本書は伝記的データにより教員の集合的属性に着目し、日本の教育学の全体像を問い直す。</t>
  </si>
  <si>
    <t>A5・590ページ</t>
  </si>
  <si>
    <t>A5・472ページ</t>
  </si>
  <si>
    <t>29_三修社</t>
  </si>
  <si>
    <t>三修社</t>
  </si>
  <si>
    <t>A5・268ページ</t>
  </si>
  <si>
    <t>36_昭和堂</t>
  </si>
  <si>
    <t>昭和堂</t>
  </si>
  <si>
    <t>四六・176ページ</t>
  </si>
  <si>
    <t xml:space="preserve">ヘルダー人間学　その前史と展開 </t>
  </si>
  <si>
    <t>ハンス-リューディガー・ミュラー／眞壁宏幹　監訳</t>
  </si>
  <si>
    <t>生の複雑性を鑑みた陶冶（Bildung）概念をいかに想起しうるか。ヘルダーの思想を中心に、啓蒙思想における陶冶概念の成立と先行思想を再構成し、現代思想への接続可能性を提示。</t>
  </si>
  <si>
    <t>A5・432ページ</t>
  </si>
  <si>
    <t>国語科教員向けおすすめセット②（教材6冊）</t>
  </si>
  <si>
    <t>樋口敦士／山田和人ほか／藤澤茜／叢の会／井上泰至ほか／和田敦彦</t>
  </si>
  <si>
    <t>日本文学・文化の授業教材に。『故事成語教材考』『未来を切り拓く古典教材　和本・くずし字でこんな授業ができる』『伝統芸能の教科書』『江戸の絵本読解マニュアル　子どもから大人まで楽しんだ草双紙の読み方』『俳句がよくわかる文法講座』『読書の歴史を問う　書物と読者の近代』（新刊順）6冊。</t>
  </si>
  <si>
    <t>70_法律文化社</t>
  </si>
  <si>
    <t>法律文化社</t>
  </si>
  <si>
    <t>教育の効果：フィードバック編</t>
  </si>
  <si>
    <t>J.ハッティ、S.クラーク／原田信之　監訳／宇都宮明子、冨士原紀絵、有馬実世、森久佳　訳</t>
  </si>
  <si>
    <t>アクティブラーニングやパフォーマンス評価に続き、今後本格的な普及が見込まれる教育技法「フィードバック」。その有効性を明らかにした著名な教育研究者ジョン・ハッティと、形成的アセスメントのすぐれた実践者シャーリー・クラークによる「学習の可視化」研究の邦訳。その実践と技法が理解できる。</t>
  </si>
  <si>
    <t>A5・276ページ</t>
  </si>
  <si>
    <t>台紙19歴史.ai</t>
  </si>
  <si>
    <t>出入国管理の社会史</t>
  </si>
  <si>
    <t>帝国崩壊後、地方の現場は「他者」を分かつ境界をどのように立ち上げてきたのか。旧植民地出身者の外国人登録、大村収容所での釈放問題、「密航者」への地域のまなざしの三点を軸に、制度と現場の乖離に着目しつつ、戦後日本の移動管理の実態を考察する。</t>
  </si>
  <si>
    <t>四六判・288ページ</t>
  </si>
  <si>
    <t>ヨーロッパ中世のジェンダー問題</t>
  </si>
  <si>
    <t>赤阪俊一 著</t>
  </si>
  <si>
    <t>西洋中世世界のジェンダー構造について、とりわけキリスト教における性の観念に注目し、男装と女装、レイプ・売春、マスキュリニティ（男性性）といった観点から、一般読者にもわかりやすい語り口で詳述する。現代のジェンダー問題への示唆にも富む一冊。</t>
  </si>
  <si>
    <t>2023年8月発行</t>
  </si>
  <si>
    <t>四六版・432ページ</t>
  </si>
  <si>
    <t>02_亜紀書房</t>
  </si>
  <si>
    <t>亜紀書房</t>
  </si>
  <si>
    <t>ロスチャイルドの女たち</t>
  </si>
  <si>
    <t>ナタリー・リヴィングストン／古屋美登里　訳</t>
  </si>
  <si>
    <t>ドイツのユダヤ人ゲットーから身を立て、世界有数の金融帝国を築き上げた名門一族・ロスチャイルド家。その隆盛の裏には、女性たちの活躍があった。19世紀から両大戦を経て現代に至る激動の欧米史を縦軸に、多士済々の女性たちに光を当てる、これまでになかった歴史書。</t>
  </si>
  <si>
    <t>四六・648ページ</t>
  </si>
  <si>
    <t>06_ウェッジ</t>
  </si>
  <si>
    <t>ウェッジ</t>
  </si>
  <si>
    <t>増補版　台北・歴史建築探訪</t>
  </si>
  <si>
    <t>片倉佳史</t>
  </si>
  <si>
    <t>台湾在住作家である片倉佳史氏が、台北市内に残る日本統治時代の建築物を20年ほどかけて取材・撮影してきた渾身作で、豊富なカラー写真と、歴史、文化、地理などの要素を盛り込んだ、詳細な紹介文が魅力。台北を11のエリアに分け、210件の歴史建築を紹介した資料性も高い内容。</t>
  </si>
  <si>
    <t>Ｂ5判変型　並製　406ページ</t>
  </si>
  <si>
    <t>07_大阪大学出版会</t>
  </si>
  <si>
    <t>大阪大学出版会</t>
  </si>
  <si>
    <t>07-2_大月書店</t>
  </si>
  <si>
    <t>大月書店</t>
  </si>
  <si>
    <t>社会変容と民衆暴力</t>
  </si>
  <si>
    <t>須田努　編</t>
  </si>
  <si>
    <t>フランス革命、三里塚闘争、コザ暴動…。普通の人びとはなぜ暴力という手段を選び、行使したのか。被害と加害が同居する地域社会で、それはいかに記録・記憶され語られたのか。歴史の文脈から、民衆の多様性を読み解く。</t>
  </si>
  <si>
    <t>四六・320ページ</t>
  </si>
  <si>
    <t>15_紀伊國屋書店</t>
  </si>
  <si>
    <t>紀伊國屋書店</t>
  </si>
  <si>
    <t>A5・412ページ</t>
  </si>
  <si>
    <t>A5判・386ページ</t>
  </si>
  <si>
    <t>清代北京の首都社会</t>
  </si>
  <si>
    <t>堀地　明</t>
  </si>
  <si>
    <t>清王朝の首都・北京城の社会史研究。首都論と空間構造より始め、水害と漕糧の市場流通、消防組織、首都の盗賊問題と内外危機対応を考察。18-20世紀初頭における北京の重層的都市空間と社会を縦横に描写する本邦初の清代北京史研究。</t>
  </si>
  <si>
    <t>領海・漁業・外交</t>
  </si>
  <si>
    <t>太田出、川島真、森口（土屋）由香、奈良岡聰智　編著</t>
  </si>
  <si>
    <t>本書では、「領海主権」「海洋権益」「海洋社会」を基軸にすえ、領海・資源・汚染・安全保障など、現代社会を理解するためのキーワードから、海洋に正面から向き合う。歴史・政治・法・軍事・社会・文化の各分野の専門家が結集し、新たな「海洋の歴史」を描き出そうとする試み。</t>
  </si>
  <si>
    <t>帝国日本と朝鮮牛</t>
  </si>
  <si>
    <t>蔣允杰</t>
  </si>
  <si>
    <t>朝鮮牛は、帝国経営を支えた重要な農業・軍需資源であり、朝鮮植民地化の過程でその確保と消費は体系化していった。日本による朝鮮牛統制の歴史的展開を国際的な視点から分析することで、新たな日朝関係史像を提示する。</t>
  </si>
  <si>
    <t>A5・266ページ</t>
  </si>
  <si>
    <t>ギリシアの僭主政</t>
  </si>
  <si>
    <t>芝川治</t>
  </si>
  <si>
    <t>前古典期のギリシアでは、アテナイのペイシストラトスの支配を始めとして各地に僭主政が簇出したとされ、それらには貴族政から民主制に到る発展において重要な役割が賦与されてきた。本書は、そのような従来の学説をあらためて検討し、ギリシア僭主政の本質を衝く新たな解釈を提示する。</t>
  </si>
  <si>
    <t>A5・384ページ</t>
  </si>
  <si>
    <t>27_古今書院</t>
  </si>
  <si>
    <t>古今書院</t>
  </si>
  <si>
    <t>B5・246ページ</t>
  </si>
  <si>
    <t>30-2_集英社</t>
  </si>
  <si>
    <t>集英社</t>
  </si>
  <si>
    <t>A5・324ページ</t>
  </si>
  <si>
    <t>四六・272ページ</t>
  </si>
  <si>
    <t>忍者学大全</t>
  </si>
  <si>
    <t>山田雄司　編／三重大学国際忍者研究センター　監修</t>
  </si>
  <si>
    <t>軍略・暗号、また当時の最先端の科学までを操って歴史に見え隠れし、漫画・小説・映画などの題材としても使われる「忍者 Ninja」は、国内ばかりではなく、海外からも注目されている。各分野の第一人者たちが、その実像から虚像までを網羅した忍者研究の決定版。</t>
  </si>
  <si>
    <t>A5 ・ 560ページ</t>
  </si>
  <si>
    <t>54_刀水書房</t>
  </si>
  <si>
    <t>刀水書房</t>
  </si>
  <si>
    <t>トルコの歴史(上・下)</t>
  </si>
  <si>
    <t>永田雄三</t>
  </si>
  <si>
    <t>（上下別売可）世界でも傑士のトルコ史研究者渾身の通史。匈奴、突厥などモンゴル高原から中央ユーラシアへ展開した騎馬遊牧民の一部トルコ系民族が、西へ移動。民族性を保持しつつ移住先文化と融合、洋の東西に展開した壮大な歴史</t>
  </si>
  <si>
    <t>四六・286(上)／324(下)ページ</t>
  </si>
  <si>
    <t>封建制の多面鏡  「封」と「家臣制」の結合</t>
  </si>
  <si>
    <t>シュテフェン・パツォルト／甚野尚志　訳</t>
  </si>
  <si>
    <t>封建制度研究の現在を知る為の案内書。封建制度成立に関する最近の欧米学界での議論は、まだわが国では十分に知られていないが、この翻訳の意義は、何よりも過去に封建制度に関する学説が、欧米の学界でどのように修正されているのかを日本語で日本史研究者・日本人読者に伝える</t>
  </si>
  <si>
    <t>四六・210ページ</t>
  </si>
  <si>
    <t>A5・260ページ</t>
  </si>
  <si>
    <t>54-2_同成社</t>
  </si>
  <si>
    <t>同成社</t>
  </si>
  <si>
    <t>A5・176ページ</t>
  </si>
  <si>
    <t>57_名古屋大学出版会</t>
  </si>
  <si>
    <t>名古屋大学出版会</t>
  </si>
  <si>
    <t>A5</t>
  </si>
  <si>
    <t>REKIHAKU（国立歴史民俗博物館公式冊子）シリーズ</t>
  </si>
  <si>
    <t>国立歴史民俗博物館ほか　編</t>
  </si>
  <si>
    <t>A5（一部変判あり）・各112ページ</t>
  </si>
  <si>
    <t>地方史はおもしろいシリーズ</t>
  </si>
  <si>
    <t>地方史研究協議会　編</t>
  </si>
  <si>
    <t>地域に残された資料や歴史的な事柄を通して、新進の研究者が歴史の読み解き方を伝える書。知名度はかならずしも高くないものの、地域を考えるうえで重要な資・史料に焦点をあて学術的な面白さを広めていきます。既刊5冊+最新刊『徳島から探求する日本の歴史』のセット。</t>
  </si>
  <si>
    <t>新書・各272ページ</t>
  </si>
  <si>
    <t>A5・360ページ</t>
  </si>
  <si>
    <t>A5・311ページ</t>
  </si>
  <si>
    <t>A5・352ページ</t>
  </si>
  <si>
    <t>A5・520ページ</t>
  </si>
  <si>
    <t>A5・418ページ</t>
  </si>
  <si>
    <t>ヒゲの文化史</t>
  </si>
  <si>
    <t>クリストファー・オールドストーン=ムーア/渡邊昭子、小野綾香　訳</t>
  </si>
  <si>
    <t>男性のヒゲは時代とともに様々な変化を遂げてきた。本書は紀元前から現代に至るまでの西洋社会において、男性がこぞってヒゲを伸ばした四つの時代を取り上げ、その隆盛期とそうでない時期を対比することでヒゲの歴史の全体像に迫る。</t>
  </si>
  <si>
    <t>A5判/352頁</t>
  </si>
  <si>
    <t>「世界史」の誕生</t>
  </si>
  <si>
    <t>南塚信吾</t>
  </si>
  <si>
    <t>本書は、ヨーロッパ、北アメリカにおいて、世界史がいかにして形成され、幕末から明治維新以後の日本にいかなる影響を及ぼしたか、膨大な先行研究を咀嚼のうえ明らかにする。</t>
  </si>
  <si>
    <t>A5判/304頁</t>
  </si>
  <si>
    <t>76_山川出版社</t>
  </si>
  <si>
    <t>山川出版社</t>
  </si>
  <si>
    <t>四六・280ページ</t>
  </si>
  <si>
    <t>77_雄山閣</t>
  </si>
  <si>
    <t>雄山閣</t>
  </si>
  <si>
    <t>ロメロ・イサミ 監修</t>
  </si>
  <si>
    <t>外務省内で回覧された、欧米局「執務報告 米州の部」月報（1952〜62）を収録。アメリカ、カナダ、ブラジル、メキシコ、キューバ等、北米・中南米諸国に対する動向が月単位で把握可能。条約・協定交渉、総理・外相の外遊、国際会議、移民、戦後補償、市民運動等に関する情報を豊富に含む内容。</t>
  </si>
  <si>
    <t>2023年５月刊行</t>
  </si>
  <si>
    <t>81_吉川弘文館</t>
  </si>
  <si>
    <t>吉川弘文館</t>
  </si>
  <si>
    <t>中国古玉器総説（新装版）</t>
  </si>
  <si>
    <t>林　巳奈夫</t>
  </si>
  <si>
    <t>古代中国の新石器時代から漢王朝末期にいたる文化の一面を雄弁に物語る玉器の総説を新装復刊。青銅器・古玉器研究の権威が、玉器の材料や加工技術、名称や用法を余すところなく記述し、各時代の玉器文化を懇切に説く。</t>
  </si>
  <si>
    <t>B5・556ページ</t>
  </si>
  <si>
    <t>中國古玉の研究（新装版）</t>
  </si>
  <si>
    <t>古代中国で神への捧げ物、貴族の身分の証とされ、装身具としても酷愛された半宝石製品を探究。古典中の名称との同定、精霊のよりしろや至高神の象徴としての性格、王朝の統治機構中での役割を解明した名著を新装復刊。</t>
  </si>
  <si>
    <t>B5・630ページ</t>
  </si>
  <si>
    <t>日本古鐘銘集成（新装版）</t>
  </si>
  <si>
    <t>坪井良平</t>
  </si>
  <si>
    <t>奈良～大正時代に作られた全国1200もの梵鐘に刻まれる銘文を、豊富な写真と詳細な解説とともに集録。姉妹編『日本の梵鐘（新装版）』とも対照可能で、便利な府県別、国別、社寺・保管者索引や異体文字集も付録。</t>
  </si>
  <si>
    <t>B5・672ページ</t>
  </si>
  <si>
    <t>台紙20民俗・文化人類.ai</t>
  </si>
  <si>
    <t>中世ふしぎ絵巻　正・続　2巻セット</t>
  </si>
  <si>
    <t>西山克　著／北村さゆり　画</t>
  </si>
  <si>
    <t>京都を騒がす天狗、鵺（ぬえ）、猫また。鬼と龍と付喪神が跋扈し、アマテラスは裸馬で疾走、大根の侍が戦う……怪異研究の第一人者として文献を渉猟し続ける西山克が、時代背景とともに解説。そんなふしぎな世界観とふしぎな装幀で人気の2巻セット。</t>
  </si>
  <si>
    <t>B５判変形上製　128ページ＋112ページ　</t>
  </si>
  <si>
    <t>A5・434ページ</t>
  </si>
  <si>
    <t>13-2_河出書房新社</t>
  </si>
  <si>
    <t>河出書房新社</t>
  </si>
  <si>
    <t>A5・296ページ</t>
  </si>
  <si>
    <t>38_青弓社</t>
  </si>
  <si>
    <t>青弓社</t>
  </si>
  <si>
    <t>中国の死神</t>
  </si>
  <si>
    <t>大谷亨</t>
  </si>
  <si>
    <t>中国の死神「無常」——中国ではよく知られた民間信仰の鬼神だが、これまで客観的な考察はほとんどされていない。２年半に及ぶ中国でのフィールドワークに基づき、無常の歴史的変遷をたどり、妖怪から神へと上り詰めたプロセスや背景にある民間信仰の原理を明らかにする。類書のない中国妖怪学の書。</t>
  </si>
  <si>
    <t>40_世界思想社</t>
  </si>
  <si>
    <t>世界思想社</t>
  </si>
  <si>
    <t>四六・448ページ</t>
  </si>
  <si>
    <t>60_日外アソシエーツ</t>
  </si>
  <si>
    <t>日外アソシエーツ</t>
  </si>
  <si>
    <t>復刻 歴代風俗写真集</t>
  </si>
  <si>
    <t>風俗研究会　編／江馬務　解説</t>
  </si>
  <si>
    <t>有職故実を風俗史学として開拓した江馬務の原点となった『歴代風俗写真集』1〜17（芸艸堂発行、大正5〜11年）を1冊にまとめ復刻。平安末期公卿の衣冠、鎌倉時代武士甲冑姿、江戸時代中期婦人旅装など、大正期に実施された扮装写生会で撮影された写真と解説を収録。新たに目次と写真一覧を付与。</t>
  </si>
  <si>
    <t>B5・472ページ</t>
  </si>
  <si>
    <t>日外アソシエーツ　編</t>
  </si>
  <si>
    <t>A5・832ページ</t>
  </si>
  <si>
    <t>A5・448ページ</t>
  </si>
  <si>
    <t>A5・298ページ</t>
  </si>
  <si>
    <t>台紙21地理.ai</t>
  </si>
  <si>
    <t>地理学事典</t>
  </si>
  <si>
    <t>公益社団法人日本地理学会 編</t>
  </si>
  <si>
    <t>総合の科学とも文理融合の科学とも称される地理学。本書では基礎的事項、自然領域（自然地理学）、人文領域（人文地理学）、応用面に分け解説。</t>
  </si>
  <si>
    <t>A5・844ページ</t>
  </si>
  <si>
    <t>台紙22社会.ai</t>
  </si>
  <si>
    <t>WHITESHIFT　白人がマイノリティになる日</t>
  </si>
  <si>
    <t>エリック・カウフマン／臼井美子　訳</t>
  </si>
  <si>
    <t>白人のアイデンティティが揺らぐなかで台頭するポピュリズム、ナショナリズム、多文化主義に、我々はどう向き合えばよいのか。難民問題への対処に正解はあるのか。人口学、社会学、政治学、統計学、心理学などの知見を動員し、すべての人が希望を持てるような未来像を模索する。</t>
  </si>
  <si>
    <t>23_研究社</t>
  </si>
  <si>
    <t>研究社</t>
  </si>
  <si>
    <t>市河三喜伝 英語に生きた男の出自，経歴，業績，人生</t>
  </si>
  <si>
    <t>神山孝夫</t>
  </si>
  <si>
    <t>一生を日本の英語英文学研究の発展に捧げたわが国英語学の祖、市河三喜 (1886—1970)。本書は、遺族・関係者から提供されたものを含む現存資料を網羅的に精査して得られた市河三喜初の伝記である。</t>
  </si>
  <si>
    <t>法実践の解剖学</t>
  </si>
  <si>
    <t>樫田美雄、北村隆憲、米田憲市、岡田光弘、曽場尾雅宏</t>
  </si>
  <si>
    <t>実際の法実践のコミュニケーションを、ビデオ映像分析とフィールドワークによって、リバース・エンジニアリングのように「解剖」して「臨床知」へと開く。臨床法学教育や「裁判のIT化」研究に貢献する、画期的な一冊。</t>
  </si>
  <si>
    <t>「水子供養」の日台比較研究</t>
  </si>
  <si>
    <t>陳宣聿</t>
  </si>
  <si>
    <t>これまで、台湾の「水子供養」は日本から伝来したものと言われてきたが、それは本当だろうか？比較研究で「メイド・イン・ジャパンの水子供養」を再考するとともに、現代社会における胎児観の変化を紐解く。</t>
  </si>
  <si>
    <t>若者たちはなぜ悪さに魅せられたのか</t>
  </si>
  <si>
    <t>荒井悠介</t>
  </si>
  <si>
    <t>20世紀末から21世紀初頭にかけ、渋谷センター街に集団でたむろしていたギャル・ギャル男と呼ばれた若者たち。彼らは渋谷のストリートでなにを学び、なにをその後の人生に活かしていったのか。トップ集団のリーダーとして関わり、20年におよぶ追跡から迫る、圧巻のエスノグラフィー。</t>
  </si>
  <si>
    <t>A5・256ページ</t>
  </si>
  <si>
    <t>知の統合は可能か</t>
  </si>
  <si>
    <t>瀬名秀明、渡辺政隆、押谷仁、小坂健　ほか</t>
  </si>
  <si>
    <t>A5判・580ページ</t>
  </si>
  <si>
    <t>32_旬報社</t>
  </si>
  <si>
    <t>旬報社</t>
  </si>
  <si>
    <t>はじめての社会調査</t>
  </si>
  <si>
    <t>三井さよ、三谷はるよ、西川知亨、工藤保則　編</t>
  </si>
  <si>
    <t>質的調査と量的調査をバランスよく学べる究極の入門書！——人々の思いや暮らしのリアリティを知ることをとおして、他者と社会の多様な姿を発見していく社会調査。この一冊から調査の一歩を踏みだそう。社会調査士カリキュラムのA・B科目に対応。</t>
  </si>
  <si>
    <t>四六・208ページ</t>
  </si>
  <si>
    <t>ジェンダーで学ぶメディア論</t>
  </si>
  <si>
    <t>林香里、田中東子　編</t>
  </si>
  <si>
    <t>メディアについて考えるとき、「ジェンダー」は最適な拡大鏡になる。メディアの思想、インターネット、マスメディアとジャーナリズム、メディア文化——メディア論の基礎をジェンダーと多様性の視点から学ぶ、これからの入門書。</t>
  </si>
  <si>
    <t>ひとり親家庭はなぜ困窮するのか</t>
  </si>
  <si>
    <t>金川めぐみ</t>
  </si>
  <si>
    <t>日本のひとり親家庭に対する福祉法政策の到達点と課題、今後の方向性を総合的に検討する。国会議事録にみる国家の家族観と「福祉の権利化」の視点から福祉法政策の変遷過程を考察し、政治哲学の人間像とケアの倫理をもとに「公的ドゥーリア」の概念を提示、法政策のあり方を示す。</t>
  </si>
  <si>
    <t>A5・234ページ</t>
  </si>
  <si>
    <t>ハプスブルク事典</t>
  </si>
  <si>
    <t>川成洋/菊池良生/佐竹謙一 編</t>
  </si>
  <si>
    <t>中世以来600年、欧州史の中心にいたハプスブルク家。文化・政治・経済などあらゆる面に多くの影響を与えたその家を軸に、欧州の歴史を見る中項目事典。</t>
  </si>
  <si>
    <t>A5・826ページ</t>
  </si>
  <si>
    <t>コミュニティを変えるアクションリサーチ</t>
  </si>
  <si>
    <t>ランディ・ストッカー/帯谷博明、水垣源太郎、寺岡伸悟　訳</t>
  </si>
  <si>
    <t>本書は、コミュニティを変えるためにコミュニティ住民自身が成果を活用できるリサーチを行うことを促す一書。アメリカの大学で長く地域の協働プロジェクトに携わってきた著者が、コミュニティの人々が主体的に参加するリサーチとはどういうものかを示す。</t>
  </si>
  <si>
    <t>A5判/346頁</t>
  </si>
  <si>
    <t>高校生の進路・生活と「教育的カテゴリー」</t>
  </si>
  <si>
    <t>中村高康、中村知世、小黒恵　編著</t>
  </si>
  <si>
    <t>現代の高校教育のリアリティに接近する研究。学科・科目・学級・進路といったさまざまな教育的意図を持つ「教育的カテゴリー」と教師や生徒はどのような関係を取り結ぶのか。ゆらぐ高校教育をとらえる新たなモデルを探究する。</t>
  </si>
  <si>
    <t>A5判/272頁</t>
  </si>
  <si>
    <t>社会資本主義</t>
  </si>
  <si>
    <t>金子勇</t>
  </si>
  <si>
    <t>「社会的共通資本」と治山治水を優先し、国民が持つ「社会関係資本」を豊かにし、一人一人の「人間文化資本」を育てる。これら三資本の融合を理念とし、「人口変容」と「脱炭素」を論じつつ、経済社会システムの「適応能力上昇」を維持し、世代間協力と社会移動が可能な開放型社会づくりを創造する。</t>
  </si>
  <si>
    <t>A5判/416頁</t>
  </si>
  <si>
    <t>都市とモビリティーズ</t>
  </si>
  <si>
    <t>金子勇、吉原直樹　代表編者　吉原直樹　編著</t>
  </si>
  <si>
    <t>本書は、蓄積されてきた先行研究を丁寧に検証したうえで、階級構造、コミュニティ、政治、文化との関わりから新時代に向けた理論の構築を試みる。最前線で活躍する研究者が結集し、日本の都市社会学の到達点とその先を展望する一冊。</t>
  </si>
  <si>
    <t>A5判/264頁</t>
  </si>
  <si>
    <t>匿名他者への贈与と想像力の社会学</t>
  </si>
  <si>
    <t>吉武由彩</t>
  </si>
  <si>
    <t>本書では、これまで家族や友人に血液製剤を使用した人がいる場合に献血が促されるという指摘に対し、家族や友人に血液製剤を使用した人がいない場合に、なぜ人々は血液を提供するのかを論ずる。</t>
  </si>
  <si>
    <t>A5判/288頁</t>
  </si>
  <si>
    <t>福祉と協働</t>
  </si>
  <si>
    <t>金子勇、吉原直樹　代表編者　三重野卓　編著</t>
  </si>
  <si>
    <t>高齢化、人口減少など、福祉に注目が集まるいま、今後を考えるうえでのキータームとなる共生、協働についてを検証する必要性が高まっている。本書では、実証的、計量的な調査結果、および統計データを駆使することより、現時点を確認するとともに、将来の課題の解決に向けた方策を提示する。</t>
  </si>
  <si>
    <t>A5判/256頁</t>
  </si>
  <si>
    <t>台紙23法律・政治.ai</t>
  </si>
  <si>
    <t>四六判並製　256ページ</t>
  </si>
  <si>
    <t>11-2_学陽書房</t>
  </si>
  <si>
    <t>学陽書房</t>
  </si>
  <si>
    <t>逐条国家公務員法　〈第２次全訂版〉</t>
  </si>
  <si>
    <t>吉田耕三、尾西雅博　編</t>
  </si>
  <si>
    <t>国家公務員法の逐条解説書。法の仕組みと変遷を示すと共に、実務者に必要な各条文の沿革、詳細な規則までを含めた解釈と運用を解く唯一の定本。令和５年から段階的に引き上げられる定年延長制度他、前版２０１５年以降の改正を網羅した最新版。</t>
  </si>
  <si>
    <t>A5・1488ページ</t>
  </si>
  <si>
    <t>法令用語辞典　〈第１１次改訂版〉</t>
  </si>
  <si>
    <t>大森政輔　共編</t>
  </si>
  <si>
    <t>A5・840ページ</t>
  </si>
  <si>
    <t>アフリカにおける国家</t>
  </si>
  <si>
    <t>ジャン=フランソワ・バイヤール／加茂省三　訳</t>
  </si>
  <si>
    <t>人文科学の諸分野を横断してなされるアフリカのポストコロニアル国家への考察。過去から現代に至るアフリカの人びとや社会の観察から見えてくる「腹の政治」とは何か。アフリカ政治学研究に多大な影響を与えた名著の邦訳、ついに登場！</t>
  </si>
  <si>
    <t>菊・398ページ</t>
  </si>
  <si>
    <t>37_信山社出版</t>
  </si>
  <si>
    <t>信山社出版</t>
  </si>
  <si>
    <t>信山社　編</t>
  </si>
  <si>
    <t>A5変・272ページ</t>
  </si>
  <si>
    <t>辻村みよ子</t>
  </si>
  <si>
    <t>43_第一法規</t>
  </si>
  <si>
    <t>第一法規</t>
  </si>
  <si>
    <t>都市行政の変貌と法</t>
  </si>
  <si>
    <t>板垣勝彦　著</t>
  </si>
  <si>
    <t>都市法、行政法研究の最先端を走る著者の研究論文を集め再構成。変貌を迫られる都市行政を、都市空間、都市居住、都市紛争、都市基盤（インフラストラクチャー）の視点から完璧に捉えた論文集。</t>
  </si>
  <si>
    <t>A5判・480ページ</t>
  </si>
  <si>
    <t>国際財務報告基準（ＩＦＲＳ）詳説　ｉＧＡＡＰ２０２２【全5巻】</t>
  </si>
  <si>
    <t>有限責任監査法人トーマツ　翻訳</t>
  </si>
  <si>
    <t>Deloitte UKのIFRS専門家により執筆された「iGAAP 2022」を、トーマツのIFRS専門家が翻訳したもの。本書は多くの具体的なガイダンスや設例を含んでおり、IFRSの導入にあたって有用で実践的な内容となっている。</t>
  </si>
  <si>
    <t>A5判</t>
  </si>
  <si>
    <t>エジプト民法典</t>
  </si>
  <si>
    <t>第一東京弁護士会　総合法律研究所　現代中近東法研究部会　著</t>
  </si>
  <si>
    <t>本書は、エジプト民法典の全条文を、一つ一つの用語についてその背景に意識を巡らせながら、日本語に翻訳した書籍である。</t>
  </si>
  <si>
    <t>A5判・492ページ</t>
  </si>
  <si>
    <t>住民訴訟の法理と改革</t>
  </si>
  <si>
    <t>曽和俊文　著</t>
  </si>
  <si>
    <t>住民訴訟・住民監査請求制度の現制度における判断基準、要件・手続上の諸問題について、実務における運用状況・考え方から、今後の改革の方向性までを示す。法律の条文には明示的に記されていない基本原則（法理）がわかり、実務に対応するための指針となる書。</t>
  </si>
  <si>
    <t>A5判・528ページ</t>
  </si>
  <si>
    <t>第２版　要件事実労働法【全2巻】</t>
  </si>
  <si>
    <t>大江　忠　著</t>
  </si>
  <si>
    <t>労働分野における紛争のあり方や社会の変化に応じて、「労働契約法」「短時間労働者及び有期雇用労働者の雇用管理の改善等に関する法律」や「労働審判法」等の立法・改正が相次いだ。さらに重要な判例も数多く出ているため、これらを踏まえて解説の追加・拡充など全面改訂を行った。</t>
  </si>
  <si>
    <t>事実認定体系＜債権総論編＞【全3巻】</t>
  </si>
  <si>
    <t>村田　渉　編著</t>
  </si>
  <si>
    <t>事実認定を切り口に、最高裁から地裁まで膨大な裁判例を民法の体系に沿って分析・整理。逐条形式で各裁判例の位置づけを明らかにし、法律要件に関する事実認定で何が重要か、メルクマールとなるか、「事実認定のルールや手法、留意点」を提示する。民事裁判実務の第一線で活躍する裁判官が執筆。</t>
  </si>
  <si>
    <t>48_千倉書房</t>
  </si>
  <si>
    <t>千倉書房</t>
  </si>
  <si>
    <t>50-2_中央経済社</t>
  </si>
  <si>
    <t>中央経済社</t>
  </si>
  <si>
    <t>A5・270ページ</t>
  </si>
  <si>
    <t>教育政策の形成過程</t>
  </si>
  <si>
    <t>勝田美穂</t>
  </si>
  <si>
    <t>2000年代以降にみられた教育政策の領域における新たな制度構築や変更の動向を、首相官邸、政党、族議員、文部科学省、私的諮問機関などに焦点をあて解説し、官邸主導体制によって教育政策形成過程にどのような変化が生じたのかを明らかにする。</t>
  </si>
  <si>
    <t>A5・210ページ</t>
  </si>
  <si>
    <t>契約における「交渉力」格差の意義</t>
  </si>
  <si>
    <t>柳景子</t>
  </si>
  <si>
    <t>契約自由の原則にもかかわらず、成立済の契約内容を司法介入で無効とするのはどのような場合か、という問題をアメリカ契約法の非良心性法理から検討。この法理の適用を左右するのが「バーゲニング・パワーの不均衡」と呼ばれる概念であることを示し、日本法における「交渉力の格差」の再定義を行う。</t>
  </si>
  <si>
    <t>A5・290ページ</t>
  </si>
  <si>
    <t>A5・224ページ</t>
  </si>
  <si>
    <t>A5・330ページ</t>
  </si>
  <si>
    <t>国王奉迎のタイ現代史</t>
  </si>
  <si>
    <t>櫻田智恵　著</t>
  </si>
  <si>
    <t>2016年に没した、タイ前国王プーミポン・アドゥンヤデート本書は、彼が国民からの敬愛を集め、絶大な政治的権威を獲得する過程を、行幸の奉迎セレモニーと映画という観点から包括的に分析する。</t>
  </si>
  <si>
    <t>A5判/354頁</t>
  </si>
  <si>
    <t>自民党政権の内政と外交</t>
  </si>
  <si>
    <t>小宮京、伏見岳人、五百旗頭薫 編著</t>
  </si>
  <si>
    <t>1955年の自民党結成から六〇年安保改定後の池田勇人内閣期までの期間を対象にして、戦後体制の確立という主題のもと、自民党政権の動態を考察している。一次資料の丹念な調査に裏付けられた実証的な歴史研究であり、それぞれの問題意識にもとづいて現代における政治の諸課題へも迫る。</t>
  </si>
  <si>
    <t>A5判/316頁</t>
  </si>
  <si>
    <t>78_有信堂高文社</t>
  </si>
  <si>
    <t>有信堂高文社</t>
  </si>
  <si>
    <t>台紙24経済・経営.ai</t>
  </si>
  <si>
    <t>A5・338ページ</t>
  </si>
  <si>
    <t>21_慶應義塾大学出版会</t>
  </si>
  <si>
    <t>慶應義塾大学出版会</t>
  </si>
  <si>
    <t>A5・552ページ</t>
  </si>
  <si>
    <t>「経済成長」の起源</t>
  </si>
  <si>
    <t>世界はどのようにして豊かになったのか？　なぜ世界には豊かな地域と貧しい地域の格差が存在するのか？じつは持続的な経済成長に成功した経済圏にはいくつかの前提条件があった。最新理論を引きつつ検証した、「経済成長」の謎を解くグローバルヒストリー。</t>
  </si>
  <si>
    <t>戦争と交渉の経済学</t>
  </si>
  <si>
    <t>平和とは、敵同士が損得勘定で戦争を避けることにほかならない。戦争が起きる「5つの原因」を、ギャングの抗争から世界大戦までの幅広い実例と、ゲーム理論で解説。困難な状況下でも、暴力の動機を減らし、取引に向かう動機を増やせることが、実例とともに明らかにされる。</t>
  </si>
  <si>
    <t>A5・284ページ</t>
  </si>
  <si>
    <t>日本的雇用システムをつくる　1945-1995</t>
  </si>
  <si>
    <t>梅崎修、南雲智映、島西智輝</t>
  </si>
  <si>
    <t>戦後からはじまる日本的雇用システムの構築過程について、制度構築の当事者たちへのオーラルヒストリーを作成しながら分析をする。日本の雇用関係史を、企業内民主化の過程として把握し、日本社会の「内」にいた当事者の思考と行為の過程を解き明かす。</t>
  </si>
  <si>
    <t>55-2_同文舘出版</t>
  </si>
  <si>
    <t>同文舘出版</t>
  </si>
  <si>
    <t>56_東洋経済新報社</t>
  </si>
  <si>
    <t>東洋経済新報社</t>
  </si>
  <si>
    <t>日本経済論</t>
  </si>
  <si>
    <t>伊藤隆敏、星岳雄／祝迫得夫、原田喜美枝　訳</t>
  </si>
  <si>
    <t>「これから」の日本経済論は、ここからはじまる−−。アメリカの大学で教えられているグローバル・スタンダードな日本経済論の、待望の翻訳。短期間で急成長を遂げた後、ゼロ成長、人口減少、高齢化、デフレ等の課題に直面してきた日本経済を詳しく検証する、日本経済論の決定版。</t>
  </si>
  <si>
    <t>A5・626ページ</t>
  </si>
  <si>
    <t>「革新と発展」の開発経済学</t>
  </si>
  <si>
    <t>大塚啓二郎</t>
  </si>
  <si>
    <t>途上国の農業・工業発展について、現地で実態調査を重ねながらその理論化をはかってきた世界的第一人者である著者の研究成果の集大成。貧困の根本的な解決に必要な、多くの人が従事できる「まともな仕事」を創出するには何が必要か、について１つの「答え」を提示する。</t>
  </si>
  <si>
    <t>A5・376ページ</t>
  </si>
  <si>
    <t>日本近代銀行制度の成立史</t>
  </si>
  <si>
    <t>鹿野嘉昭</t>
  </si>
  <si>
    <t>富国強兵、殖産興業を支えた明治新政府の金融制度はどのようにつくられたのか？　文献資料に加えて各種の統計データを利用するとともに、金融論の視点を加味して検証。今まで解明されていなかった金融史の一コマが明らかになる。</t>
  </si>
  <si>
    <t>63_白桃書房</t>
  </si>
  <si>
    <t>白桃書房</t>
  </si>
  <si>
    <t>台紙25文学.ai</t>
  </si>
  <si>
    <t>04_和泉書院</t>
  </si>
  <si>
    <t>和泉書院</t>
  </si>
  <si>
    <t>A5・576ページ</t>
  </si>
  <si>
    <t>12_笠間書院</t>
  </si>
  <si>
    <t>笠間書院</t>
  </si>
  <si>
    <t xml:space="preserve">最福寺本 伊勢物語 影印と翻刻 </t>
  </si>
  <si>
    <t>片桐洋一、長谷川佳男</t>
  </si>
  <si>
    <t>『伊勢物語』の貴重な史料として注目を集めてきた写本『最福寺本』。本書では、その細部までとらえた鮮明な影印（画像）をカラーで一挙掲載。詳細な釈文と補注や『伊勢物語』研究の第一人者である片桐洋一先生による総説とともに収録した、『伊勢物語』を研究している方必見の一冊です。</t>
  </si>
  <si>
    <t>A5判   312ページ</t>
  </si>
  <si>
    <t>A5・712ページ</t>
  </si>
  <si>
    <t>28_国書刊行会</t>
  </si>
  <si>
    <t>国書刊行会</t>
  </si>
  <si>
    <t>批評理論を学ぶ人のために</t>
  </si>
  <si>
    <t>小倉孝誠　編</t>
  </si>
  <si>
    <t>感想から解釈へ、感動から批評へ飛躍するために。脱構築批評からフェミニズム批評、システム理論、そしてエコクリティシズムまで。 20 世紀から現代までの理論を幅広く学び、具体的な作品分析をとおして批評のプロセスも体感できる入門書。</t>
  </si>
  <si>
    <t>大修館シェイクスピア双書　第２集　アントニーとクレオパトラ</t>
  </si>
  <si>
    <t>佐藤達郎　編注</t>
  </si>
  <si>
    <t>［編注者が組み上げた英文テクストと充実した解説・注釈で原文を読み解くシリーズ］第二次三頭政治から帝政ローマの誕生という歴史の流れに抗い、永遠の愛を希求する二人の恋人たち。政治の力に屈した男と女の滅びの美学を謳いあげた恋愛悲劇。</t>
  </si>
  <si>
    <t>2023年８月刊行</t>
  </si>
  <si>
    <t>四六・338ページ</t>
  </si>
  <si>
    <t>大修館シェイクスピア双書　第２集　じゃじゃ馬ならし</t>
  </si>
  <si>
    <t>前沢浩子　編注</t>
  </si>
  <si>
    <t>［編注者が組み上げた英文テクストと充実した解説・注釈で原文を読み解くシリーズ］女の人権を無視する時代遅れの駄作？　男の願望を充足する一夜の夢？　それともジェンダー、権力、金の問題を突きつける21世紀の問題劇？　学問の都パデュアを舞台に乾いた知性と熱いエネルギーが混じり合う喜劇。</t>
  </si>
  <si>
    <t>四六・258ページ</t>
  </si>
  <si>
    <t>大修館シェイクスピア双書　第２集　冬物語</t>
  </si>
  <si>
    <t>井出新　編注</t>
  </si>
  <si>
    <t>［編注者が組み上げた英文テクストと充実した解説・注釈で原文を読み解くシリーズ］罪を悔いるレオンティーズが悲しみの果てに目の当たりにする奇跡とは。シェイクスピアが晩年に辿り着いた、死線を超えた愛と赦しの世界に邂逅する。</t>
  </si>
  <si>
    <t>大修館シェイクスピア双書　第２集　尺には尺を</t>
  </si>
  <si>
    <t>佐々木和貴　編注</t>
  </si>
  <si>
    <t>［編注者が組み上げた英文テクストと充実した解説・注釈で原文を読み解くシリーズ］ベッドの中の女性も、死刑囚の首も入れ替わる。題名の意味さえも、旧約聖書の「目には目を、歯には歯を」から、新約聖書の「人を裁くな。汝が裁く基準によって、汝も裁かれん」に読み替えられる。</t>
  </si>
  <si>
    <t>四六・234ページ</t>
  </si>
  <si>
    <t>46_淡交社</t>
  </si>
  <si>
    <t>淡交社</t>
  </si>
  <si>
    <t>ミライの源氏物語</t>
  </si>
  <si>
    <t>山崎ナオコーラ</t>
  </si>
  <si>
    <t>源氏物語を読むハードルは古文の読解、そしてもうひとつは倫理観や社会規範の違い。社会と向き合ってきた作家、山崎ナオコーラが現代人ならではの読み方を考えます。現代的な訳を目指した「ナオコーラ訳」も読みどころ。第33回〔2023年度〕Bunkamuraドゥマゴ文学賞受賞作品。</t>
  </si>
  <si>
    <t>四六・184ページ</t>
  </si>
  <si>
    <t>島村幸一</t>
  </si>
  <si>
    <t>A5・504ページ</t>
  </si>
  <si>
    <t>堀川貴司</t>
  </si>
  <si>
    <t>横道誠</t>
  </si>
  <si>
    <t>台紙26芸術.ai</t>
  </si>
  <si>
    <t>ルー・リード伝</t>
  </si>
  <si>
    <t>アンソニー・デカーティス／奥田祐士　訳</t>
  </si>
  <si>
    <t>音楽・アート・文化に大きな影響を与え、ニューヨークを象徴する唯一無二の存在となったルー・リード（1942-2013）。その孤高の音楽はどこから生まれたのか。鬱屈、孤独、性的倒錯、ドラッグ──。型破りで過剰、謎めいたロック詩人の正体とは？</t>
  </si>
  <si>
    <t>蜷川順子</t>
  </si>
  <si>
    <t>A5・388ページ</t>
  </si>
  <si>
    <t>A5・488ページ</t>
  </si>
  <si>
    <t>アルテミジア・ジェンティレスキ</t>
  </si>
  <si>
    <t>川合真木子</t>
  </si>
  <si>
    <t>17世紀ナポリで数少ない女性画家として活躍したアルテミジア・ジェンティレスキ。大聖堂装飾への挑戦、詩人たちとの交流、顧客や同郷人との関係など、作品と史料の双方からその画業と人生を明らかにする、美術史の若手学究による初のモノグラフ。</t>
  </si>
  <si>
    <t>A5・474ページ</t>
  </si>
  <si>
    <t>四六判・280ページ</t>
  </si>
  <si>
    <t>A5判・464ページ</t>
  </si>
  <si>
    <t>ここからどう進む？ 対話型鑑賞のこれまでとこれから</t>
  </si>
  <si>
    <t>京都芸術大学アート・コミュニケーション研究センター　監修／福のり子、北野諒、平野智紀　編</t>
  </si>
  <si>
    <t>ニューヨーク近代美術館で開発された対話型美術鑑賞法は、Visual Thinking Strategiesを含め日本では「対話型鑑賞」として近年、教育や医療等でも評価され、ビジネス界にも普及しつつあります。対話型鑑賞の現状と課題を浮き彫りにした上で未来の可能性を見つめ直します。</t>
  </si>
  <si>
    <t>A5・364ページ</t>
  </si>
  <si>
    <t>桃山文化期漆工の研究　普及版</t>
  </si>
  <si>
    <t>北野信彦　著</t>
  </si>
  <si>
    <t>浮かび上がる桃山文化の漆工技術と時代背景御殿建造物部材、「南蛮漆器」、出土漆器、当世具足等の漆工品に対する高精細写真撮影、デジタル顕微鏡・蛍光X線分析装置・X線透過写真撮影による理化学的調査と関連文献史料調査をもとに、広範な世界の動きと密接に連動した漆工文化の実相を解明する。</t>
  </si>
  <si>
    <t>B5・405ページ</t>
  </si>
  <si>
    <t>ビジュアル 日本の音楽の歴史　全３巻</t>
  </si>
  <si>
    <t>徳丸吉彦 監修</t>
  </si>
  <si>
    <t>日本人と音楽とのかかわりの歴史を、豊富な写真や図版をまじえながらオールカラーで解説。様々な楽器を、音が鳴る原理や演奏の仕方とともに紹介し、記譜法や楽譜の歴史など、音楽伝承の方法と技術についても解説します。キリシタン音楽や、朝鮮通信使の音楽、アイヌや琉球の音楽なども取り上げます。</t>
  </si>
  <si>
    <t>2023年４月〜2023年９月刊行</t>
  </si>
  <si>
    <t>B５・平均102ページ</t>
  </si>
  <si>
    <t>天寿国繡帳の研究（新装版）</t>
  </si>
  <si>
    <t>大橋一章</t>
  </si>
  <si>
    <t>奈良中宮寺所蔵の国宝「天寿国繡帳」。現存する繡帳断片や鎌倉時代の文献から、初めて原形を解明し、推古朝末ごろの制作と推定するなど、飛鳥仏教美術の貴重な遺品の実態に迫った名著を新装復刊。巻末に補論を付す。</t>
  </si>
  <si>
    <t>A4・256ページ</t>
  </si>
  <si>
    <t>台紙27辞典.ai</t>
  </si>
  <si>
    <t>研究社 日本語複合動詞活用辞典</t>
  </si>
  <si>
    <t>姫野昌子　監修／柏崎雅世、田山のり子　編集代表</t>
  </si>
  <si>
    <t>二つの動詞が結合することで、新たな意味や用法を持つ日本語の「複合動詞」。その諸相やコロケーションを豊富な例文を用いて解き明かす。日本語学習者がつまずきやすい複合動詞3547語を取り上げた。便利な「後項動詞索引」付き。</t>
  </si>
  <si>
    <t>四六判・1456ページ</t>
  </si>
  <si>
    <t>ジーニアス英和辞典 第６版 机上版［WEB辞書付］</t>
  </si>
  <si>
    <t>南出康世、中邑光男　編集主幹</t>
  </si>
  <si>
    <t>収録語句数は約10万6000。最大の特長である語法解説は、最新の研究成果を踏まえ、さらに充実。第６版では「英語史Ｑ＆Ａ」などコラムの増設や「つなぎ語(句)」ラベルの導入など、英語学習に役立つ新機軸も取り入れた。</t>
  </si>
  <si>
    <t>2023年４月刊行</t>
  </si>
  <si>
    <t>A5・2450ページ</t>
  </si>
  <si>
    <t>台紙28事典.ai</t>
  </si>
  <si>
    <t>茶道バイリンガル事典</t>
  </si>
  <si>
    <t>岡本浩一　編著／ヴィヴィアン・ロウ　補訳</t>
  </si>
  <si>
    <t>初の英和対訳の茶道事典。点前、茶道具、茶室、茶人、流派、茶道史をはじめ、煎茶道、香道、立華、禅宗概念、懐石料理など茶の湯文化全体にわたって約3300項目を英語と日本語で解説。茶室見取り図、茶人花押ほか豊富な図版900点余も収録。３種の索引を完備。</t>
  </si>
  <si>
    <t>B5・600ページ</t>
  </si>
  <si>
    <t>日本情報通信史事典—トピックス1854-2022</t>
  </si>
  <si>
    <t>1854年から2022年まで日本の情報通信に関するトピック2,200件を年月日順に掲載した記録事典。電信・電話・郵便といった情報伝達方法の変化から、コンピュータ・ソフトウェアの進化、現在のインターネット社会、情報通信に関する法律・制度の話題など、幅広いテーマを収録。</t>
  </si>
  <si>
    <t>68-2_勉誠社</t>
  </si>
  <si>
    <t>勉誠社</t>
  </si>
  <si>
    <t>オックスフォード　出版の事典</t>
  </si>
  <si>
    <t>植村八潮/柴野京子/山崎隆広 監訳</t>
  </si>
  <si>
    <t>新たな環境の変化に合わせ、数百年にわたって知的基盤を担ってきた出版という営みがいかなる要素や条件に基づいて成立してきたのかを可視化する、出版学の総合ガイド。</t>
  </si>
  <si>
    <t>01.ai</t>
  </si>
  <si>
    <t>2022年10月刊行</t>
  </si>
  <si>
    <t>統計学の基礎から学ぶExcelデータ分析の全知識</t>
  </si>
  <si>
    <t>三好大悟　竪田洋資　監修</t>
  </si>
  <si>
    <t>本書は、これからデータ分析を行う人が知っておくべきことを全て学べる解説書です。これまでまったく統計学に触れたことのない人でも理解しやすく、また、Excelの操作も1つ1つ画面を見せながら解説しているため、分析が初めてでも迷わず実践できる内容となっています。</t>
  </si>
  <si>
    <t>2021年3月刊行</t>
  </si>
  <si>
    <t>2022年12月刊行</t>
  </si>
  <si>
    <t>2022年2月刊行</t>
  </si>
  <si>
    <t>デグルート＆シャービッシュ 確率と統計 原著第4版</t>
  </si>
  <si>
    <t>Morris H. DeGroot、Mark J. Schervish／椿広計　他監訳</t>
  </si>
  <si>
    <t>デグルート教授により執筆され1975年に刊行された“Probability and Statistics”は、アメリカの大学学部教育における確率・統計の標準的教科書である。デグルート教授が亡くなったあと、同僚のシャービッシュ教授が改訂を引き継ぎ、本書は第4版の邦訳である。</t>
  </si>
  <si>
    <t>2022年3月刊行</t>
  </si>
  <si>
    <t>B5・992ページ</t>
  </si>
  <si>
    <t>ローゼンバウム 統計的因果推論入門</t>
  </si>
  <si>
    <t>Paul R. Rosenbaum／阿部貴行、岩崎学　訳</t>
  </si>
  <si>
    <t>本書は統計的因果推論の基礎から発展的な話題まで数式をほとんど用いずに、平易な文章で解説した入門書である。難解な数学あるいは統計学の説明は最小限にとどめ、因果推論における様々なトピックについて例題をまじえ平易に、しかし厳密さは犠牲にせずに工夫しながら説明している。</t>
  </si>
  <si>
    <t>2021年5月刊行</t>
  </si>
  <si>
    <t>医薬データのための統計解析 原著第2版</t>
  </si>
  <si>
    <t>John M. Lachin／宮岡悦良　監訳</t>
  </si>
  <si>
    <t>本書は、医薬統計家や研究者にとって必須となる統計解析の基本的な概念から最近の手法まで幅広く網羅しており、非常にわかりやすく書かれている。さらに、理論的な背景も付録としてできる範囲で詳しく述べられていて、役に立つものとなっている。</t>
  </si>
  <si>
    <t>2020年3月刊行</t>
  </si>
  <si>
    <t>菊・698ページ</t>
  </si>
  <si>
    <t>現代数理統計学の基礎</t>
  </si>
  <si>
    <t>久保川達也</t>
  </si>
  <si>
    <t>数理統計学は、（ランダムネスを伴った確率現象として現れる）データの背後に確率モデルを想定して推測を行うための土台となる、数学的基礎を提供する。本書は、数理統計学に関する基礎的な内容はもとより、近年広く利用されている現代的な内容までを盛り込んだテキストである。</t>
  </si>
  <si>
    <t>2017年4月刊行</t>
  </si>
  <si>
    <t>大規模計算時代の統計推論</t>
  </si>
  <si>
    <t>Bradley Efron、Trevor Hastie　著／藤澤洋徳、井手剛　監訳</t>
  </si>
  <si>
    <t>本書は、統計学が過去60年間にどのように進化してきたか検証し、広範囲に俯瞰する。歴史の順に3部に分け、各章で、この分野の発展に影響があった一連のトピックスを取り上げながら、それぞれの手法的発展や推論の正当性について説明する。</t>
  </si>
  <si>
    <t>2020年7月刊行</t>
  </si>
  <si>
    <t>A5・598ページ</t>
  </si>
  <si>
    <t>統計的学習の基礎</t>
  </si>
  <si>
    <t>Trevor Hastie、Robert Tibshirani、Jerome Friedman／杉山将、井手剛　他監訳</t>
  </si>
  <si>
    <t>2014年6月刊行</t>
  </si>
  <si>
    <t>A5・888ページ</t>
  </si>
  <si>
    <t>個体群生態学と行列モデル</t>
  </si>
  <si>
    <t>島谷健一郎、高田壮則</t>
  </si>
  <si>
    <t>動植物の個体数推移を行列と統計推論を使って予測する「個体群行列モデル」を分かりやすく解説【目次】シミュレーションで数式を用いる恩恵を知る／生物集団の野外調査データと生活史の図式化／個体群行列と3 つの基本統計量／行列要素の推定法1：統計モデルと最尤法／環境条件の効果を見る／他</t>
  </si>
  <si>
    <t>2022年7月刊行</t>
  </si>
  <si>
    <t>P値</t>
  </si>
  <si>
    <t>P値の誤用を防ぐためには何が必要か？データの見方・扱い方の基本からP値を解説したわが国最初のテキスト（近代科学社調べ）【目次】基本的事項／P値とは？／P値の誤用／P値の算出／統計的推論と統計的判定：真の検定を求めて／サンプルサイズの決定／P値と検出力／P値の統合：メタアナリシス／検定の多重性調整P値</t>
  </si>
  <si>
    <t>2018年11月刊行</t>
  </si>
  <si>
    <t>A5･132ページ</t>
  </si>
  <si>
    <t>相関係数</t>
  </si>
  <si>
    <t>Pearsonの相関係数から派生、発展した概念や、式の導出過程と手法が持つ諸性質を解説【目次】データの相関係数と確率変数の相関係数／順位相関係数／2変量正規分布の相関係数の推測／種々の相関係数／欠損データからの相関係数推定／シリンダー上の変数の相関係数／トーラス上の変数の相関係数</t>
  </si>
  <si>
    <t>2020年6月刊行</t>
  </si>
  <si>
    <t>A5・168ページ</t>
  </si>
  <si>
    <t>B5変型・232ページ</t>
  </si>
  <si>
    <t>極値統計学</t>
  </si>
  <si>
    <t>極値統計学とは、極端な自然現象や、ファイナンスなどに応用される。本書は、学生・実務家に向けた具体的なテキスト。【目次】極値統計学へのいざない／極値理論／極値モデルと推測／非定常極値モデルと推測／極値データ解析／トピックス：正則変動関数，極値指数の推定，ベイズ法／A 付録／B 参考書，論文集と雑誌／C 問への解答・ヒント</t>
  </si>
  <si>
    <t>2016年9月刊行</t>
  </si>
  <si>
    <t>B5変型・280ページ</t>
  </si>
  <si>
    <t>ロバスト統計</t>
  </si>
  <si>
    <t>これまでは無視されることが多かった外れ値に対する統計手法を解説する。【目次】ロバスト統計とは／簡単なロバスト推定／M推定に基づいたロバスト推定／線形回帰モデル／多変量解析／ランク検定／パラメータ推定アルゴリズム／ロバストネスの尺度／暫定的性質／ダイバージェンスに基づいたロバスト推定／ロバストかつスパースなモデリング</t>
  </si>
  <si>
    <t>2017年7月刊行</t>
  </si>
  <si>
    <t>B5変型･176ページ</t>
  </si>
  <si>
    <t>統計モデリング</t>
  </si>
  <si>
    <t>「統計モデリング」の過程について理解し、扱えることを目的とする。基礎論としてデータの関係を統計モデルの形で記述する方法を解説し、その後、時系列解析、空間統計学、医療統計の具体例を詳述。【目次】統計モデリング／時系列モデリング／空間配置の統計とその周辺／医学データの解析</t>
  </si>
  <si>
    <t>RとStanではじめる　心理学のための時系列分析入門</t>
  </si>
  <si>
    <t>小森政嗣</t>
  </si>
  <si>
    <t>リアルタイムで変化する状況・思考・感情を捉える！　経済向けの入門書にはない、心理学のための具体例を紹介。RとStanは初歩からサポートし、コードも豊富だからすぐ試せる！　次世代の心理学研究者、必携の一冊！</t>
  </si>
  <si>
    <t>2022年06月刊行</t>
  </si>
  <si>
    <t>ゼロからできるMCMC</t>
  </si>
  <si>
    <t>花田政範、松浦壮</t>
  </si>
  <si>
    <t>MCMCの基礎から実践までをていねいに解説。ベイズ統計や物理学を例にコードを書いてすぐに自分でできるようになる!</t>
  </si>
  <si>
    <t>統計応用の百科事典</t>
  </si>
  <si>
    <t>松原望、美添泰人　編集委員長</t>
  </si>
  <si>
    <t>2011年10月刊行</t>
  </si>
  <si>
    <t>A5・720ページ</t>
  </si>
  <si>
    <t>02.ai</t>
  </si>
  <si>
    <t>理論計算機科学事典</t>
  </si>
  <si>
    <t>徳山豪、小林直樹　総編集</t>
  </si>
  <si>
    <t>理論計算機科学の全体像を解説する日本初の事典。大学教育レベルの教科書あるいは参考書としても活用できるよう，重要な基盤項目には例を用いたコンパクトな説明を付し，理論計算機科学の学術的最前線の状況にまで触れる。「アルゴリズムと計算複雑度」と「形式モデルと意味論」の二部構成。</t>
  </si>
  <si>
    <t>2022年1月刊行</t>
  </si>
  <si>
    <t>A5・816ページ</t>
  </si>
  <si>
    <t>日本数学史</t>
  </si>
  <si>
    <t xml:space="preserve">佐々木　力 </t>
  </si>
  <si>
    <t>伝統中国数学を発展させた和算。そして明治維新期の近代西欧数学へのドラスティックな転換。世界の学問史のなかで特異なおもしろさを宿す日本数学の軌跡をたどる。著者の研究の集大成である遺稿がついに刊行。</t>
  </si>
  <si>
    <t>菊判・810ページ</t>
  </si>
  <si>
    <t>岩波　数学入門辞典</t>
  </si>
  <si>
    <t>高校から大学にかけて学ぶ用語を中心に五十音順に並べた入門辞典。できる限り直観的な説明から始め、段階的に厳密な理解ができるように配慮した。数学史や人物史も充実。</t>
  </si>
  <si>
    <t>2005年9月刊行</t>
  </si>
  <si>
    <t>菊判・738ページ</t>
  </si>
  <si>
    <t>紀伊國屋数学叢書　オンデマンド版　全３３巻　（分売可）</t>
  </si>
  <si>
    <t>「現代数学の発展にとって重要かつ重点が置かれてこなかった」テーマを選ぶという方針の下、1970～90年代に執筆された叢書。当時の最先端の成果と解説を収録する各巻は独創性が高く、半世紀近く経った現在でも有用な書籍として活用され続けている。オンデマンド版での提供、各巻分売可。</t>
  </si>
  <si>
    <t>1974～1994年</t>
  </si>
  <si>
    <t>A5・各166～478ページ</t>
  </si>
  <si>
    <t>リー群のユニタリ表現論</t>
  </si>
  <si>
    <t xml:space="preserve">平井武 </t>
  </si>
  <si>
    <t>本書の特筆すべき点として、複素回転群SO(n,C)のコンパクト実形であるn次回転群SO(n)の表現論から、別の実形n次Lorentz群SO0(n−1,1)の表現論へと、Gelfand-Tsetlin公式とその無限次元の拡張を通して”空中移行”できることを示したことである。</t>
  </si>
  <si>
    <t>A5・502ページ</t>
  </si>
  <si>
    <t>カッツ数学の歴史</t>
  </si>
  <si>
    <t>ヴィクター J.カッツ／上野 健爾、三浦 伸夫　監訳</t>
  </si>
  <si>
    <t>北米の標準的な教科書と位置付けられ、ヨーロッパ諸国でも高い評価を受けている名著の翻訳本。古代、中世、ルネサンス期、近代、現代と全時代を通して書かれており、地域も西洋は当然として、古代エジプト、ギリシア、中国、インド、イスラームと幅広く扱われており、現時点での数学通史の決定版。</t>
  </si>
  <si>
    <t>2005年7月刊行</t>
  </si>
  <si>
    <t>B5・1024ページ</t>
  </si>
  <si>
    <t>コンピュータの数学 第2版</t>
  </si>
  <si>
    <t>Ronald L.Graham、Donald E.Knuth、Oren Patashnik／有澤誠　他訳</t>
  </si>
  <si>
    <t>クヌース先生による、連続系(continuous)と離散系(discrete)の数学を融合した、アルゴリズム解析のための計算技法のユニークなテキスト“Concrete Mathematics、 Second Edition”の翻訳。</t>
  </si>
  <si>
    <t>2020年9月刊行</t>
  </si>
  <si>
    <t>B5・660ページ</t>
  </si>
  <si>
    <t>2021年10月刊行</t>
  </si>
  <si>
    <t>A5・476ページ</t>
  </si>
  <si>
    <t>2021年6月刊行</t>
  </si>
  <si>
    <t>A5・438ページ</t>
  </si>
  <si>
    <t>格子暗号解読のための数学的基礎</t>
  </si>
  <si>
    <t>九州大学マス・フォア・インダストリ研究所　編／青野良範、安田雅哉</t>
  </si>
  <si>
    <t>次世代暗号理論の最有力！【目次】 この本について／格子の数学的基礎／LLL 基底簡約とその改良／さらなる格子基底簡約アルゴリズム／ランダムサンプリングアルゴリズムとその解析／近似版CVP解法とLWE問題への適用</t>
  </si>
  <si>
    <t>2019年9月刊行</t>
  </si>
  <si>
    <t>B5変型・216ページ</t>
  </si>
  <si>
    <t>群のコホモロジー</t>
  </si>
  <si>
    <t>佐藤隆夫</t>
  </si>
  <si>
    <t>群の表示を利用して解説された、群のコホモロジー論の入門書！【目次】群上の加群／群の（コ）ホモロジー／1次元（コ）ホモロジー／群準同型写像と（コ）ホモロジー／2次元コホモロジーの計算／G準同型写像と（コ）ホモロジー／カップ積／普遍係数定理</t>
  </si>
  <si>
    <t>2022年4月刊行</t>
  </si>
  <si>
    <t>代数トポロジーの基礎—基本群とホモロジー群</t>
  </si>
  <si>
    <t>和久井道久</t>
  </si>
  <si>
    <t>内容を初等的な事柄に絞ることで、初学者が、学ぶべきトポロジーのエッセンスを短期間に修得できることを目指している。イメージが湧くような図も多く掲載され理解を助ける。証明や定義もきちんと述べられた「しっかり」学べる教科書である【目次】位相空間論／基本群／ホモロジー群</t>
  </si>
  <si>
    <t>B5・296ページ</t>
  </si>
  <si>
    <t>新訂版　数学用語 英和辞典—和英索引付き</t>
  </si>
  <si>
    <t>蟹江幸博　編</t>
  </si>
  <si>
    <t>統計学やデータサイエンス系の用語を大幅に追加し、数学・数学史・数学教育・応用数学・情報離散数学・統計学・経済数学などの分野の用語を網羅。また、数学者を中心に1,100名以上掲載。さらに、新たに和-英索引を付けた。【目次】英和辞典／数字・記号・文字／和英索引（五十音順）</t>
  </si>
  <si>
    <t>2020年11月刊行</t>
  </si>
  <si>
    <t>A5変型・520ページ</t>
  </si>
  <si>
    <t xml:space="preserve">離散幾何学フロンティア </t>
  </si>
  <si>
    <t>数学者・秋山仁が離散幾何学の分野で発見した多数の定理を収録! 秋山仁の集大成となる書籍!! 【目次】タイル張りとコンウェイ・タイル／タイル・メーカー／図形の分解と変身／適正重ね合わせ法とコンウェイ・タイル／多面体の分解と変身／練習問題の解答</t>
  </si>
  <si>
    <t>2020年1月刊行</t>
  </si>
  <si>
    <t>菊・260ページ</t>
  </si>
  <si>
    <t>応用のための積分幾何学</t>
  </si>
  <si>
    <t>都市を数理的に解析する! 積分幾何学の基礎となる数学的概念と都市解析の応用事例を詳述する専門書【目次】第1部 理論編：積分幾何学の基礎概念／直線の集合の測度／Croftonの公式／Croftonの定理／図形の集合の測度／Blaschkeによる積分幾何学の主公式／格子図形／第2部 応用編：道路網と交差点／橋の相対的密度／市街地の分析／都市領域の距離分布／他</t>
  </si>
  <si>
    <t>2019年8月刊行</t>
  </si>
  <si>
    <t>A5・228ページ</t>
  </si>
  <si>
    <t>ストラング：線形代数イントロダクション</t>
  </si>
  <si>
    <t>MITの教科書として、世界中で最も著名な線形代数入門書。初歩の一歩から高みまで学ぶ事ができる。【目次】ベクトル入門／線形方程式の求解／ベクトル空間と部分空間／直交性／行列式／固有値と固有ベクトル／線形変換／応用／数値線形代数／複素ベクトルと複素行列／演習問題の解答／復習のための概念的質問／用語解説: 線形代数の辞書</t>
  </si>
  <si>
    <t>2015年12月刊行</t>
  </si>
  <si>
    <t>ストラング：線形代数とデータサイエンス</t>
  </si>
  <si>
    <t>深層学習を理解するための数学、特に最重要の線形代数を基礎から解説した、データサイエンティストへの道を開くための数学教科書。【目次】線形代数の要点／大規模行列の計算／低ランク行列と圧縮センシング／特別な行列／確率と統計／最適化／データからの学習</t>
  </si>
  <si>
    <t>B5・496ページ</t>
  </si>
  <si>
    <t>ストラング：微分方程式と線形代数</t>
  </si>
  <si>
    <t>&lt;pstyle:&gt;&lt;ct:Medium&gt;&lt;cs:6.002362&gt;&lt;capk:Metrics&gt;&lt;cl:7.228346&gt;&lt;cf:A-OTF 中ゴシックBBB Pro&gt;&lt;cotfupm:1&gt;ストラング先生の最新刊！微分方程式と線形代数を縦横無尽に学べる。【目次】1階常微分方程式／2階常微分方程式／図的および数値的方法／連立一次方程式と逆行列／ベクトル空間と部分空間／固有値と固有ベクトル／応用数学とA&lt;ct:&gt;&lt;cs:&gt;&lt;capk:&gt;&lt;cl:&gt;&lt;cf:&gt;&lt;cotfupm:&gt;&lt;ct:Medium&gt;&lt;cs:4.251968&gt;&lt;capk:Metrics&gt;&lt;cbs:0.708661&gt;&lt;cl:7.228346&gt;&lt;cf:A-OTF 中ゴシックBBB Pro&gt;&lt;cotfupm:1&gt;T&lt;ct:&gt;&lt;cs:&gt;&lt;capk:&gt;&lt;cbs:&gt;&lt;cl:&gt;&lt;cf:&gt;&lt;cotfupm:&gt;&lt;ct:Medium&gt;&lt;cs:6.002362&gt;&lt;capk:Metrics&gt;&lt;cl:7.228346&gt;&lt;cf:A-OTF 中ゴシックBBB Pro&gt;&lt;cotfupm:1&gt;A／フーリエ変換とラプラス変換／付録：行列の分解／行列式の性質／線形代数早わかり&lt;ct:&gt;&lt;cs:&gt;&lt;capk:&gt;&lt;cl:&gt;&lt;cf:&gt;&lt;cotfupm:&gt;</t>
  </si>
  <si>
    <t>2017年11月刊行</t>
  </si>
  <si>
    <t>B5・536ページ</t>
  </si>
  <si>
    <t>幾何的な折りアルゴリズム</t>
  </si>
  <si>
    <t>「折り」と「展開」に関する幾何学的考察を、数学的視点とともにアルゴリズムやコンピュータサイエンスの側面からも詳説。【目次】第Ⅰ部リンケージ：問題の分類と例／上界と下界／チェーンの再配置／他／第Ⅱ部折り紙：一般の展開図／地図折り問題／剛性をもつ折り紙と曲線折り／他／第Ⅲ部多面体：多面体の辺展開／最短経路と測地線／他</t>
  </si>
  <si>
    <t>2009年11月刊行</t>
  </si>
  <si>
    <t>スタンフォード　ベクトル・行列からはじめる最適化数学</t>
  </si>
  <si>
    <t>Stephen Boyd、Lieven Vandenberghe、玉木徹・訳</t>
  </si>
  <si>
    <t>データサイエンス・機械学習を学ぶ「はじめの一歩」として、スタンフォード大学にて使用されている教科書"Introduction to Applied Linear Algebra: Vectors, Matrices, and Least Squares"がついに翻訳!!</t>
  </si>
  <si>
    <t>2021年2月刊行</t>
  </si>
  <si>
    <t>B5変・536ページ</t>
  </si>
  <si>
    <t>スチュワート微分積分学Ⅰ．微積分の基礎</t>
  </si>
  <si>
    <t>J.Stewart 著／伊藤雄二、秋山　仁 訳</t>
  </si>
  <si>
    <t>英語圏の大学で最も読まれている微分積分学の世界的バイブル“Calculus”の日本語版。概念の説明にとどまらず、微分積分の身近な応用例が随所で紹介され、学生が微分積分を学ぶ意義を感じながら学習に取組めるように工夫されている。豊富なカラーの図やグラフは、高度な概念のニュアンスや定義のイメージをつかむ助けになる。</t>
  </si>
  <si>
    <t>2017年9月刊行</t>
  </si>
  <si>
    <t>スチュワート微分積分学Ⅱ．微積分の応用</t>
  </si>
  <si>
    <t>J.Stewart 著／伊藤雄二、秋山　仁  訳</t>
  </si>
  <si>
    <t>2018年9月刊行</t>
  </si>
  <si>
    <t>スチュワート微分積分学Ⅲ.多変量関数の微積分</t>
  </si>
  <si>
    <t>J.Stewart 著／伊藤雄二、秋山仁　訳</t>
  </si>
  <si>
    <t>英語圏の大学で最も読まれている微分積分の世界的バイブル“Caluculs”の日本語版。概念の説明にとどまらず、微積分の身近な応用例が紹介され、学生が微積分を学ぶ意義を感じながら学習できように工夫されている。豊富なカラーの図やグラフは、高度な概念やニュアンスを理解する手助けになる。</t>
  </si>
  <si>
    <t>2019年10月刊行</t>
  </si>
  <si>
    <t>組合せ最適化　原書6版</t>
  </si>
  <si>
    <t>浅野孝夫、浅野泰仁、平田富夫　訳</t>
  </si>
  <si>
    <t>本書は、組合せ最適化の最も重要な概念、理論的成果、アルゴリズムを解説し、教科書としても参考書としても有用な1冊。各章末には多数の演習問題を掲載し、その章で取り上げた話題に対するさらなる成果と応用についても解説する。</t>
  </si>
  <si>
    <t>2022年11月刊行</t>
  </si>
  <si>
    <t>B5・794ページ</t>
  </si>
  <si>
    <t>数学史事典</t>
  </si>
  <si>
    <t>日本数学史学会　編</t>
  </si>
  <si>
    <t>本書は日本数学史学会の編集の元、15の章に分けて様々な数学の生成と発達を紹介する。見開きページ内でわかりやすく完結する、興味のあるテーマから読める、全世界の数学と数学史を一望のもとに収める事典。</t>
  </si>
  <si>
    <t>2020年10月刊行</t>
  </si>
  <si>
    <t>A5・746ページ</t>
  </si>
  <si>
    <t>2021年9月刊行</t>
  </si>
  <si>
    <t>03.ai</t>
  </si>
  <si>
    <t>2021年12月刊行</t>
  </si>
  <si>
    <t>基礎からの超伝導</t>
  </si>
  <si>
    <t>楠瀬博明</t>
  </si>
  <si>
    <t>「数式＋イメージ」でわかりやすく！前半では超伝導の現象論とBCS理論。後半では異方的超伝導をはじめとする様々な超伝導を紹介する。基礎の基礎から始めて、先端研究のエッセンスを学べる一冊！</t>
  </si>
  <si>
    <t>2022年05月刊行</t>
  </si>
  <si>
    <t xml:space="preserve">入門　現代の宇宙論 </t>
  </si>
  <si>
    <t>辻川信二</t>
  </si>
  <si>
    <t>最新の観測に基づき、現代宇宙論の標準的体系を記述。学部学生の理解を重視しつつ、初等力学を基礎として一歩一歩学ぶ。国内第一人者が説く、志ある学生のための新しい道標となる一冊。</t>
  </si>
  <si>
    <t>2022年01月刊行</t>
  </si>
  <si>
    <t>物理数学ノート 新装合本版</t>
  </si>
  <si>
    <t>高橋康</t>
  </si>
  <si>
    <t>場の理論の世界的大家の高橋康教授が、長年の教育・研究の中で培った物理数学のエッセンスを伝授する。老練な書きぶりはまさに応用数学ならぬ「鷹揚数学」と呼ぶにふさわしい。歴史に残したい名著、堂々の合本復刊！</t>
  </si>
  <si>
    <t>2022年08月刊行</t>
  </si>
  <si>
    <t>入門講義　量子コンピュータ</t>
  </si>
  <si>
    <t>渡邊靖志</t>
  </si>
  <si>
    <t>不思議な性質と驚きの性能を初歩の物理から解説。「量子コンピュータはこうして動くのか！」と納得して膝を打つ、またとない入門書。「量子コンピュータの全貌を俯瞰する類を見ない入門書」——西森秀稔氏</t>
  </si>
  <si>
    <t>2021年11月刊行</t>
  </si>
  <si>
    <t>2021年4月刊行</t>
  </si>
  <si>
    <t>共形場理論入門</t>
  </si>
  <si>
    <t>疋田泰章</t>
  </si>
  <si>
    <t>素粒子・宇宙・物性にわたる物理学の幅広い分野で、いま共形場理論（CFT）がホットトピックとなっている。場の量子論の基礎からホログラフィの近年の応用まで、理論研究者の"新常識"を説く。</t>
  </si>
  <si>
    <t>スピンと軌道の電子論</t>
  </si>
  <si>
    <t>固体結晶中における電子の集団が，そのスピンと軌道を絡み合わせて織りなす，彩り豊かな物性現象を取り扱うための基礎事項をまとめた。物性物理、化学の研究者向け。</t>
  </si>
  <si>
    <t xml:space="preserve">2019年8月刊行	</t>
  </si>
  <si>
    <t>密度汎関数法の基礎</t>
  </si>
  <si>
    <t>常田貴夫</t>
  </si>
  <si>
    <t>コーンシャム方程式から様々な汎関数の種類まで詳しく解説。密度汎関数法に関わる理論・実験研究者に必携の一冊。量子化学の主要理論となっている密度汎関数法の基礎を量子化学的視点から概観し、密度汎関数法が化学の分野で何を目指しているのかを、量子化学計算を行なう際に密度汎関数法に求められる要件を説明することで明らかにする。</t>
  </si>
  <si>
    <t>2012年4月刊行</t>
  </si>
  <si>
    <t>A5・252ページ</t>
  </si>
  <si>
    <t>A5・592ページ</t>
  </si>
  <si>
    <t>光物性学原論</t>
  </si>
  <si>
    <t>石井武比古、安居院あかね</t>
  </si>
  <si>
    <t>多くの物質を対象にできる光を使った物性の研究は、物理学の範疇にとどまらず、新規材料の開発や新薬の製造といった幅広い分野で活用されている。そんな光物性学研究の基礎となる物質と電磁波の相互作用を圧巻のボリュームで解説する。</t>
  </si>
  <si>
    <t>A5・876ページ</t>
  </si>
  <si>
    <t>磁気便覧</t>
  </si>
  <si>
    <t>日本磁気学会 編</t>
  </si>
  <si>
    <t>情報機器、家電品、自動車、発電装置など幅広い分野で磁気・磁性を応用した製品が活用され、便利で快適な社会生活を支えている。本書は、磁気・磁性に関する学理や技術を網羅的に取り上げ、便覧の形に纏めた書籍。</t>
  </si>
  <si>
    <t>2016年1月刊行</t>
  </si>
  <si>
    <t>B5･906ページ</t>
  </si>
  <si>
    <t>2022年6月刊行</t>
  </si>
  <si>
    <t>04.ai</t>
  </si>
  <si>
    <t>A5・564ページ</t>
  </si>
  <si>
    <t>岩波　理化学辞典　第５版</t>
  </si>
  <si>
    <t>絶大な信頼のもとに多数の読者に迎えられてきた辞典の改訂版。１万２０００項目を収録し、物理・化学を中心に関連諸分野の術語・人名を広く網羅。和文索引を新設。</t>
  </si>
  <si>
    <t>1998年2月刊行</t>
  </si>
  <si>
    <t>菊判・1872ページ</t>
  </si>
  <si>
    <t>11_化学同人</t>
  </si>
  <si>
    <t>化学同人</t>
  </si>
  <si>
    <t>日本化学会　編</t>
  </si>
  <si>
    <t>2021年8月刊行</t>
  </si>
  <si>
    <t>2020年8月刊行</t>
  </si>
  <si>
    <t>2020年4月刊行</t>
  </si>
  <si>
    <t>2018年3月刊行</t>
  </si>
  <si>
    <t>B5・467ページ</t>
  </si>
  <si>
    <t>B5・372ページ</t>
  </si>
  <si>
    <t>B5・360ページ</t>
  </si>
  <si>
    <t>Pythonではじめるマテリアルズインフォマティクス</t>
  </si>
  <si>
    <t>木野日織、ダム・ ヒョウ・チ</t>
  </si>
  <si>
    <t>マテリアルDXを実践するために最適な入門書！1．scikit-learnの使い方を学ぶ、2．プログラミングによるデータ解析手法を知る、3．帰納法の考え方に慣れるという三つの目的から構成【目次】 理論編／準備編／基礎編／応用編1（等長説明変数)／応用編2（非等長説明変数）</t>
  </si>
  <si>
    <t>2022年9月刊行</t>
  </si>
  <si>
    <t>B5変型・194ページ</t>
  </si>
  <si>
    <t>詳解 マテリアルズインフォマティクス</t>
  </si>
  <si>
    <t>有機・無機化学における深層学習の活用を徹底解説！【目次】深層学習に必要なデータの準備／深層学習のクイックレビュー／有機化合物データを扱う深層学習／無機化合物データを扱う深層学習／有機化合物に対する深層学習の応用例／深層学習を応用した無機材料の設計／化学における深層学習の課題・展望</t>
  </si>
  <si>
    <t>固体表面キャラクタリゼーション</t>
  </si>
  <si>
    <t>山下弘巳、吉田寿雄、田中庸裕　編著</t>
  </si>
  <si>
    <t>大好評のテキストが15年以上の時を経て大幅にパワーアップ。研究者が直面するあらゆる課題を解決へと導くために「何を目的としてどういった分析手法を選択すべきか」という根本の部分からていねいに解説。</t>
  </si>
  <si>
    <t>2022年03月刊行</t>
  </si>
  <si>
    <t>紫外可視・蛍光分光法</t>
  </si>
  <si>
    <t>築山光一、星野翔麻・編著</t>
  </si>
  <si>
    <t>紫外・可視領域の分光測定を行う際の必携書。使用頻度の割に資料が少ない円偏光分光法（旋光分散・円二色性）についても解説。レーザー誘起蛍光法、レーザー多重共鳴分光法などのレーザー分光も取り上げた。</t>
  </si>
  <si>
    <t>現代物性化学の基礎　第3版</t>
  </si>
  <si>
    <t>小川桂一郎、小島憲道・編</t>
  </si>
  <si>
    <t>さまざまな化学現象のしくみを量子化学的観点からわかりやすく説明する。東京大学教養学部の教科書。累計2万部を超えるベストセラーの改訂版。内容をさらに充実してページ数大幅増、フルカラーで見やすく！</t>
  </si>
  <si>
    <t>B5・320ページ</t>
  </si>
  <si>
    <t>ゲルの科学</t>
  </si>
  <si>
    <t>長田義仁・編著、K・デュセック、柴山充弘、浦山健治</t>
  </si>
  <si>
    <t>大きな可能性を秘めた物質「ゲル」。そもそもゲルとは何なのか，本書で体感すべし！　ゲルについて第一線の研究者が余すところなく解説した超大作。歴史的な背景やゲルの分類，生成機構，物性，膨潤・収縮に関する理論，構造解析法などをていねいに記述。</t>
  </si>
  <si>
    <t>量子コンピュータによる量子化学計算入門</t>
  </si>
  <si>
    <t>杉﨑研司</t>
  </si>
  <si>
    <t>量子コンピュータの基礎から現在の状況、および、量子コンピュータを用いて量子化学計算を行うための理論、手法を解説する。時代の最先端への第一歩。</t>
  </si>
  <si>
    <t>2020年12月刊行</t>
  </si>
  <si>
    <t>物質・材料研究のための透過電子顕微鏡</t>
  </si>
  <si>
    <t>木本浩司、三石和貴、三留正則、原 徹、長井拓郎</t>
  </si>
  <si>
    <t>TEMを使うすべての方の指南書としてお薦めの１冊！電子回折法，回折コントラスト法，高分解能観察，STEM，EDSやEELSによる元素分析，ローレンツ電子顕微鏡といった手法はもちろん，装置や試料作製法についても詳細に解説。知りたい情報を得るための有効な活用法がよくわかる。</t>
  </si>
  <si>
    <t>赤外分光法</t>
  </si>
  <si>
    <t>古川行夫　編著</t>
  </si>
  <si>
    <t>測定原理、装置の構成、実際の測定法からデータ解析まで赤外分光法のすべてがわかる。ライブラリサーチ、定量分析、ケモメトリックスといったデータ解析を学びたい方や、ダイナミック赤外分光・多角入射分解分光（MAIRS）法、ナノ赤外分光などの先端的な測定法を知りたい方にはお薦めの１冊です。</t>
  </si>
  <si>
    <t>2018年4月刊行</t>
  </si>
  <si>
    <t>A5・306ページ</t>
  </si>
  <si>
    <t>ウエスト固体化学　基礎と応用</t>
  </si>
  <si>
    <t>A・R ウエスト 著／後藤孝、武田保雄、君塚昇、菅野了次、池田攻、吉川信一、角野広平、加藤将樹 訳</t>
  </si>
  <si>
    <t>判型が大きくなりフルカラーへ改訂。合成法と加工法に関する章が新たに設けられ、光学的性質や磁気的性質など応用面の記述が充実。基礎も応用もパーフェクトに収載。</t>
  </si>
  <si>
    <t>2016年2月刊行</t>
  </si>
  <si>
    <t>B5・542ページ</t>
  </si>
  <si>
    <t>2018年6月刊行</t>
  </si>
  <si>
    <t>物理化学演習：大学院入試問題から学ぶ</t>
  </si>
  <si>
    <t>真船文隆、廣川淳　著</t>
  </si>
  <si>
    <t>全国の主だった大学の最近10年ほどの大学院入試問題にオリジナル問題を加えて解答・解説した問題集。学部３、４年生が解ける問題を多く取り上げている。各章の冒頭に問題を解くのに必要な基礎知識を簡単にまとめてあり、解答の解説は懇切丁寧である。</t>
  </si>
  <si>
    <t>大学院講義物理化学Ⅰ．量子化学と分子分光学</t>
  </si>
  <si>
    <t>染田清彦　編</t>
  </si>
  <si>
    <t>量子化学、分子分光学に必要な基本事項を計算技術などの著しい進歩もふまえて解説。光と物質の相互作用の章では、様々な非線形分光の基本原理も解説する。大学院生、研究者および専門家向き書籍。</t>
  </si>
  <si>
    <t>2013年5月刊行</t>
  </si>
  <si>
    <t>大学院講義物理化学Ⅱ．反応速度論とダイナミクス</t>
  </si>
  <si>
    <t>幸田清一郎　編</t>
  </si>
  <si>
    <t>反応速度論とダイナミクスの骨組みを体系的に解説し、そのあと複雑系への展開を溶液反応論において解説し、また、理工学や環境科学への応用を最終章において解説する。大学院生、研究者および専門家向き書籍。</t>
  </si>
  <si>
    <t>2011年3月刊行</t>
  </si>
  <si>
    <t>B5・304ページ</t>
  </si>
  <si>
    <t>電気化学：光エネルギー変換の基礎</t>
  </si>
  <si>
    <t>藤平正道、魚崎浩平 監修／中戸義禮 著</t>
  </si>
  <si>
    <t>エネルギー変換にかかわる電気化学・光電気化学の基礎を解説した教科書。半導体電極を柱とする化学エネルギー変換について、電子論・分子論を基礎に置きながら体系的に述べ、重要な概念や数式についてはきわめて丁寧に説明している。電極反応についての根本理解を助ける界面の図解は70点にもおよぶ。</t>
  </si>
  <si>
    <t>2016年10月刊行</t>
  </si>
  <si>
    <t>A5・456ページ</t>
  </si>
  <si>
    <t>ハートウィグ 有機遷移金属化学（上）</t>
  </si>
  <si>
    <t>J. F. Hartwig 著／小宮三四郎、穐田宗隆、岩澤伸治 監訳</t>
  </si>
  <si>
    <t>近年目覚ましい発展を遂げている有機遷移金属化学の新しい本格的な書籍。錯体の構造・結合、反応形式などの基礎的概念、および有機合成への応用を視野に入れた触媒反応を、多数の文献を掲げながら幅広くかつ詳細に解説している。大学院生、研究者および専門家向き書籍。</t>
  </si>
  <si>
    <t>2014年4月刊行</t>
  </si>
  <si>
    <t>B5・544ページ</t>
  </si>
  <si>
    <t>ハートウィグ 有機遷移金属化学（下）</t>
  </si>
  <si>
    <t>2015年3月刊行</t>
  </si>
  <si>
    <t>B5・560ページ</t>
  </si>
  <si>
    <t>有機化学命名法</t>
  </si>
  <si>
    <t>H.A.Fabre,W.H.Powell 編著／日本化学会命名法専門委員会 訳著</t>
  </si>
  <si>
    <t>化合物の命名則に従っても複数の名称が可能な場合に何を優先すべきか。その基準を明確に解説したガイド。例も豊富であり、化合物の構造と名称の対応関係がわからないときに頼りになる。研究室に一冊あると大変便利。</t>
  </si>
  <si>
    <t>2017年3月刊行</t>
  </si>
  <si>
    <t>B5・1188ページ</t>
  </si>
  <si>
    <t>架橋反応ハンドブック 第2版</t>
  </si>
  <si>
    <t>中山雍晴</t>
  </si>
  <si>
    <t>機能性材料の開発に欠かせない架橋反応について、塗料分野の成果を中心に、架橋剤の性質・反応機構・副反応・架橋結合の性質など、必要な基本的知見を体系的にまとめ、他分野でも応用できる知識を収載。また、有機溶剤使用規制により、環境対応型として注目を浴びる水性系の架橋についても解説。</t>
  </si>
  <si>
    <t>2022年5月刊行</t>
  </si>
  <si>
    <t>B5・470ページ</t>
  </si>
  <si>
    <t>マススペクトロメトリー　原書3版</t>
  </si>
  <si>
    <t>日本質量分析学会出版委員会　訳</t>
  </si>
  <si>
    <t>化学、生命科学、医学・生物学から環境、食品など、幅広い分野で用いられるマススペクトロメトリーを、基礎から最新技術、高度な方法論まで体系的に解説した本格的な教科書。基本原理と応用を種々の実例を通して関連づけ、多数の図版や参考文献をあげながらわかりやすく解説。</t>
  </si>
  <si>
    <t>B5・804ページ</t>
  </si>
  <si>
    <t>有機合成実験法ハンドブック 第2版</t>
  </si>
  <si>
    <t>有機合成化学協会　編</t>
  </si>
  <si>
    <t>20年ぶりの改訂。有機合成を始めるにあたって知っておくべき情報が満載。実験の基本操作と実験法をつなぐ２部構成。有機合成のスキルアップがはかれる頼りになるガイドブック。</t>
  </si>
  <si>
    <t>2015年11月刊行</t>
  </si>
  <si>
    <t>A5・1204ページ</t>
  </si>
  <si>
    <t>05.ai</t>
  </si>
  <si>
    <t>ジオダイナミクス 原著第3版</t>
  </si>
  <si>
    <t>Donald Turcotte、Gerald Schubert／木下正高　監訳</t>
  </si>
  <si>
    <t>プレートテクトニクスをはじめ、地殻の変形、マントルの温度・化学構造や対流、地下流体の移動など、地球内部の諸現象を理解するには、様々な計算手法を組み合わせて解に迫ることが必要である。本書では、そのような諸問題を解くためのモデル化の方法が詳しく解説されている。</t>
  </si>
  <si>
    <t>グレゴリー・ポール恐竜事典 原著第2版</t>
  </si>
  <si>
    <t>Gregory S. Paul／東洋一、今井 拓哉　監訳</t>
  </si>
  <si>
    <t>本書は、アメリカの著名な古生物学者であり、古生物イラストレーターでもあるグレゴリー・ポールによる恐竜事典である。グレゴリー・ポールの描く骨格図は、恐竜学における一つの科学的な基準として位置づけられており、恐竜の全身像の推定に大きな影響を与えている。</t>
  </si>
  <si>
    <t>B5・432ページ</t>
  </si>
  <si>
    <t>地震動の物理学</t>
  </si>
  <si>
    <t>地震学の第一人者による「地震動」の本格的な解説書 ．$本書では，主に地震動を解析・計算するための数式や手法を詳しく紹介する．具体的には，震源から地下構造を伝播して各所で「揺れ」として観測される地震動を，震源の効果と伝播の効果に分け，それらの定量的な評価方法（物理）を解説する．【目次】地震と地震動／震源の効果／伝播の効果／地震動の観測と処理／付録 マグニチュードの定義・震度の性質ほか</t>
  </si>
  <si>
    <t>2018年12月刊行</t>
  </si>
  <si>
    <t>A5・ 368ページ</t>
  </si>
  <si>
    <t>リモートセンシング事典</t>
  </si>
  <si>
    <t>日本リモートセンシング学会 編</t>
  </si>
  <si>
    <t>リモートセンシングとは、「物を触らずに調べる」技術のことであり、観測機器（センサ）を人工衛星や航空機などに搭載し、地球の表面付近を観測する技術である。本書は、基本原理、要素技術、陸・水・大気・災害などにおける利用事例、観測衛星センサ、取り巻く環境など約300項目を見開きで解説。</t>
  </si>
  <si>
    <t>A5・758ページ</t>
  </si>
  <si>
    <t>2022年8月刊行</t>
  </si>
  <si>
    <t>06.ai</t>
  </si>
  <si>
    <t>岩波　生物学辞典　第５版</t>
  </si>
  <si>
    <t>第４版刊行以降の、ヒトゲノム解読をはじめとする生物学の大変革を反映した大改訂版。４００名超の専門家が全項目を校閲・修正し新項目を追加。生物学と周辺分野を網羅し、初学者から研究者まで必携！</t>
  </si>
  <si>
    <t>2013年2月刊行</t>
  </si>
  <si>
    <t>菊判・2192ページ</t>
  </si>
  <si>
    <t>2021年1月刊行</t>
  </si>
  <si>
    <t>17_京都大学学術出版会</t>
  </si>
  <si>
    <t>京都大学学術出版会</t>
  </si>
  <si>
    <t>寄生虫進化生態学</t>
  </si>
  <si>
    <t>Robert Poulin／片平浩孝、川西亮太、入谷亮介　訳</t>
  </si>
  <si>
    <t>寄生虫の生態学および進化学的に研究例を体系的にまとめあげ、分野における研究レベルを押し上げた革新的な教科書“Evolutionary Ecology of Parasites（Second edition）”の待望の邦訳。これを読まずして寄生虫の進化生態学的研究は不可能である。</t>
  </si>
  <si>
    <t>Pythonによるバイオインフォマティクス 原著第2版</t>
  </si>
  <si>
    <t>Sebastian Bassi　著／樋口千洋　監訳</t>
  </si>
  <si>
    <t>本書は極力バイオ研究の話題を扱いながら、メモリ管理など、Python利用をつきつめると問題になる項目までをカバーしている。研究をサポートする技術者をはじめ、実験主体の研究者やこれからバイオ系の研究を始める若い方々へ向けても有益な情報となりうる。</t>
  </si>
  <si>
    <t>B5・446ページ</t>
  </si>
  <si>
    <t>生態学のための階層モデリング</t>
  </si>
  <si>
    <t>Marc Kéry、J. Andrew Royle／深谷肇一、飯島勇人、伊東宏樹　監訳</t>
  </si>
  <si>
    <t>本書は統計モデリングの実践的な解説書でもあり、確率過程と統計モデルを深く理解するためのアプローチとして、確率シミュレーションの重要性が強調されている。この視点は、初学者が統計的データ解析の基本概念を理解する助けとなるだろう。</t>
  </si>
  <si>
    <t>B5・832ページ</t>
  </si>
  <si>
    <t>野生生物の生息適地と分布モデリング</t>
  </si>
  <si>
    <t>Antoine Guisan、Wilfried Thuiller、Niklaus E. Zimmermann／久保田康裕　監訳</t>
  </si>
  <si>
    <t>本書は、生態学的ニッチに基づく生息適地モデルの構築、評価および予測に関して、鍵となるプロセスを解説している。これらは、種分布や生物多様性の将来的パターンを理解あるいは予測するために必要かつ基本的な手順である。</t>
  </si>
  <si>
    <t>2020年2月刊行</t>
  </si>
  <si>
    <t>菊・528ページ</t>
  </si>
  <si>
    <t>テイツ／ザイガー 植物生理学・発生学 原著第6版</t>
  </si>
  <si>
    <t>リンカーン・テイツ／エドゥアルド・ザイガー／イアン・M・モーラー／アンガス・マーフィー 　編　西谷和彦／島崎研一郎　監訳</t>
  </si>
  <si>
    <t>世界標準の教科書、待望の翻訳改訂版！ 植物の成長や発生に関わる章の構成が大幅にリニューアルされ、内容は新しい知見を反映したものにアップデートされました。美しい写真や図版は、学生の理解を助けます。主要項目を網羅しているので、研究者も必携の一冊です。</t>
  </si>
  <si>
    <t>2017年2月刊行</t>
  </si>
  <si>
    <t>A4・831ページ</t>
  </si>
  <si>
    <t>30_三省堂</t>
  </si>
  <si>
    <t>三省堂</t>
  </si>
  <si>
    <t>生物の進化大事典</t>
  </si>
  <si>
    <t>スティーヴ・パーカー　編／養老孟司　日本語版総監修／日暮雅通、中川泉　訳</t>
  </si>
  <si>
    <t>最新の知見に基づき、最古の生命から現生人類ホモ・サピエンスまで生物の進化史を俯瞰できる。進化の研究上、重要な絶滅種や現生種を紹介。特に爬虫類と哺乳類は全体の半分以上を使い、霊長類を含めた人類の進化についても詳しく解説。</t>
  </si>
  <si>
    <t>B5変型判・ 576ページ</t>
  </si>
  <si>
    <t>47_筑摩書房</t>
  </si>
  <si>
    <t>筑摩書房</t>
  </si>
  <si>
    <t>MICRO LIFE　図鑑 美しきミクロの世界</t>
  </si>
  <si>
    <t>スミソニアン協会　編　遠藤 秀紀・細矢 剛 　日本語版監修</t>
  </si>
  <si>
    <t>動物、植物、菌類など、小さな生物から大きな動物の細部までを、驚異的な顕微鏡技術を駆使して超拡大写真で解説する図鑑。「栄養分の接種」「体を維持する動力」「感知と反応」「動き」「支持と防御」「生殖」「成長と変化」「生息地と生活様式」の機能と生態によるテーマ別の章構成。</t>
  </si>
  <si>
    <t>OCEAN LIFE 図鑑 海の生物</t>
  </si>
  <si>
    <t>スミソニアン協会・ロンドン自然史博物館　監修　遠藤秀紀・長谷川和範　日本語版監修</t>
  </si>
  <si>
    <t>多様性に満ちた動物・植物たちを、圧倒的なビジュアルで紹介。手に取るように海がわかる、新しい海洋生物の図鑑が誕生！海岸、サンゴ礁、沿岸海、外洋、極域海洋など、海の地域別の構成で生物種を解説。</t>
  </si>
  <si>
    <t>ZOOLOGY 図鑑 動物の世界</t>
  </si>
  <si>
    <t>スミソニアン協会・ロンドン自然史博物館　監修　遠藤秀紀　日本語版監修</t>
  </si>
  <si>
    <t>躍動感あふれるビジュアルで生き物への好奇心がゆさぶられる決定的動物図鑑が誕生！動物界、形と大きさ、骨格、皮膚、感覚、口と顎、肢・腕、翼、卵と子……など、10テーマで生き物の形態と生態を紹介。</t>
  </si>
  <si>
    <t>B4変型・440ページ</t>
  </si>
  <si>
    <t>日本淡水産動植物プランクトン図鑑［第2版］</t>
  </si>
  <si>
    <t>田中正明</t>
  </si>
  <si>
    <t>淡水産プランクトンは、環境指標生物としてその重要性をますます増している。図や写真を多用することで、分類同定作業に必携の定評ある図鑑を、最新の分類体系に基づき、全面的にアップデート。収録種も大幅に増補し2500以上となり、説明もよりわかりやすくなった決定版。</t>
  </si>
  <si>
    <t>A5・772ページ</t>
  </si>
  <si>
    <t>魚類学の百科事典</t>
  </si>
  <si>
    <t>一般社団法人日本魚類学会 編</t>
  </si>
  <si>
    <t>●分類、系統、形態、分布、生態、行動、生理、発生、遺伝、保護、社会の11章立てに291項目に凝縮。●ワンテーマ見開き（2または4頁）完結でどこからでも興味深く読める。●国内外で活躍する研究者や実務家221名による新鮮な書下ろし。●最新の研究動向を反映し、魚類学の多彩な側面を広く深く解説。</t>
  </si>
  <si>
    <t>2018年10月刊行</t>
  </si>
  <si>
    <t>A5･756ページ</t>
  </si>
  <si>
    <t>動物学の百科事典</t>
  </si>
  <si>
    <t>（公社）日本動物学会 編</t>
  </si>
  <si>
    <t>日本動物学会編集による書下ろしの事典。１項目２頁／４頁の解説で、分類系統、遺伝、細胞、進化、発生、生理・神経系、内分泌、生体防御、行動、生態、さらには歴史、応用としてのバイオミメティクスまでの各分野を１章ずつ設け、動物学が一望できる。</t>
  </si>
  <si>
    <t>A5･808ページ</t>
  </si>
  <si>
    <t>オールコック・ルーベンスタイン　動物行動学　原書11版</t>
  </si>
  <si>
    <t>松島俊也、相馬雅代、的場知之　訳</t>
  </si>
  <si>
    <t>動物行動学の分野で、世界で40年以上読み継がれてきた教科書の翻訳版。原書11版では、改訂を重ねて成熟した構成と “行動を物語る”スタイルはそのままに、最新の研究成果を盛り込んで一新。豊富な写真・図も最新のものになっています。</t>
  </si>
  <si>
    <t>B5・492ページ</t>
  </si>
  <si>
    <t>07.ai</t>
  </si>
  <si>
    <t>冥王代生命学</t>
  </si>
  <si>
    <t>丸山茂徳、戎崎俊一、金井昭夫、黒川顕</t>
  </si>
  <si>
    <t>最も古い地質年代「冥王代」の地球環境の研究に基づき，生命起源の新説を提示。〔内容〕研究史／生命とはなにか／太陽系惑星形成論／地球の誕生／冥王代地球表層環境／生命誕生場の条件／生命誕生場の復元：自然原子炉間欠泉モデル／他</t>
  </si>
  <si>
    <t>2019年6月刊行</t>
  </si>
  <si>
    <t>2015年4月刊行</t>
  </si>
  <si>
    <t>次世代医薬とバイオ医療</t>
  </si>
  <si>
    <t>長野哲雄、川西徹　編</t>
  </si>
  <si>
    <t>医薬と医療に革新をもたらす画期的創薬研究、多様化するモダリティをまとめて解説。中分子医薬（ペプチド医薬、核酸医薬）から、mRNAワクチン、再生医療・細胞治療、遺伝子治療、AI創薬にいたるまで、わかりやすく紹介。</t>
  </si>
  <si>
    <t>クーパー分子細胞生物学 第８版</t>
  </si>
  <si>
    <t>G.M.Cooper　著／須藤和夫、堅田利明　編</t>
  </si>
  <si>
    <t>米国で定評のある教科書の翻訳版。これ一冊で最新の生化学、分子生物学、細胞生物学が学べる！　原書は出版以来改訂を重ねて、米国では細胞生物学の入門教科書として定番となっている。細胞の生物学に関わる重要な諸過程が“分子レベルの言葉”で解説されている。</t>
  </si>
  <si>
    <t>B5変・568ページ</t>
  </si>
  <si>
    <t>相分離生物学の全貌</t>
  </si>
  <si>
    <t>白木賢太郎　編</t>
  </si>
  <si>
    <t>勃興する相分離生物学の現状と展望を、多領域の研究者が自由なスタイルで解説。新分野の研究を始める前にひも解く基本書でありながら、研究をしながら座右に置くアイデア辞典にもなる。</t>
  </si>
  <si>
    <t>B5・416ページ</t>
  </si>
  <si>
    <t>バイオ医薬：基礎から開発まで</t>
  </si>
  <si>
    <t>石井明子、川西徹、長野哲雄　編</t>
  </si>
  <si>
    <t>学部学生や大学院生でも興味をもって通読できるように編集された「バイオ医薬」に関する本邦初の本格的教科書。アカデミアの研究者以外に、バイオ医薬品開発に実際に携わった経験をもつ企業研究者が執筆陣に加わり、学生が学習すべきバイオ医薬品開発にかかわる基本的事項を網羅している。</t>
  </si>
  <si>
    <t>A5・244ページ</t>
  </si>
  <si>
    <t>ミースフェルド生化学</t>
  </si>
  <si>
    <t>R.L.Miesfeld、M.M.McEvoy　著／水島昇　監訳</t>
  </si>
  <si>
    <t>従来の生化学の教科書の概念を刷新する新しい教科書。美しいイラストや画像，写真に合うように文章が書き起こされており、図と本文が分かつことができないほど馴染んでいる。生化学が知的興奮を覚える学問であることを実感できる。</t>
  </si>
  <si>
    <t>B5変・1024ページ</t>
  </si>
  <si>
    <t>遺伝学の百科事典</t>
  </si>
  <si>
    <t>公益財団法人　遺伝学普及会　日本遺伝学会　編</t>
  </si>
  <si>
    <t>遺伝学は、様々な特徴が祖先から子孫へどのように受け継がれるのかをひもとき、多種多様な生命が地球上になぜ存在するのかを解き明かす現代の生命科学の根幹をなす学問である。本書は、基礎知識から先端的な研究内容までを幅広くまとめ、一冊で遺伝学の重要テーマと、発展の歴史を学ぶことができる。</t>
  </si>
  <si>
    <t>A5・690ページ</t>
  </si>
  <si>
    <t>空間オミクス解析スタートアップ実践ガイド</t>
  </si>
  <si>
    <t>鈴木　穣　編</t>
  </si>
  <si>
    <t>シングルセル解析の弱点「位置情報の損失」を補う新技術は，実際どこまで使えるのか?! 次々に開発される機器のそれぞれの特徴とプロトコール，さらに応用例と今後の技術展望まで，最先端の情報を凝縮した1冊．</t>
  </si>
  <si>
    <t>B5・244ページ</t>
  </si>
  <si>
    <t>新世代フローサイトメトリー活用スタンダード</t>
  </si>
  <si>
    <t>清田　純、山本拓也　編</t>
  </si>
  <si>
    <t>ハイパラメーター（多色）化した機器のポテンシャルを活かし，測りにくいものも測る，分けにくいものも分ける！論文やマニュアルに載らないユーザー目線の情報や，がん・免疫研究やシングルセル解析の実例を満載．</t>
  </si>
  <si>
    <t>生態学大図鑑</t>
  </si>
  <si>
    <t>ジュリア・シュローダー　ほか／鷲谷いづみ　訳</t>
  </si>
  <si>
    <t>近年、SDGsに関心が高まっているが、その理念の源流の一つであるのが生態学。本書では、生態学の基盤である生物の分類・進化、地球史、DNAなどから、生態学の基礎をなす食物連鎖、生態的ニッチ、バイオームなどについて図を豊富に用いてわかりやすく解説。SDGsの本質も理解できる一冊。</t>
  </si>
  <si>
    <t>B5変型判・352ページ</t>
  </si>
  <si>
    <t>08.ai</t>
  </si>
  <si>
    <t>造園大百科事典</t>
  </si>
  <si>
    <t>亀山章　総編集</t>
  </si>
  <si>
    <t>本事典では学術，行政，実務の多様な側面から造園の基本的知識を集大成し，その新たな全体像を提示する。〔内容〕原論／歴史／風景・景観計画／都市・地域計画／公園緑地計画／生きものと生態系の保全／自然環境の再生と植生管理／植栽デザイン／緑地機能／造園空間の整備／行政計画・制度／他</t>
  </si>
  <si>
    <t>B5・708ページ</t>
  </si>
  <si>
    <t>ポストアーバン都市・地域論</t>
  </si>
  <si>
    <t>ハンス・ウェストルンド、ティグラン・ハース　編著／小林 潔司　監訳／堤 研二、松島 格也　訳</t>
  </si>
  <si>
    <t>【Regional Studies Association年間最優秀出版賞】待望の日本語訳。グローバルな経済で相互につながった都市と地域にとっての課題と新たな解決法を、世界クラスの研究者たちを結集して論じる。我が国の近未来を予想する１冊。</t>
  </si>
  <si>
    <t>2019年11月刊行</t>
  </si>
  <si>
    <t>菊判上製　416ページ</t>
  </si>
  <si>
    <t>建築と触覚　空間と五感をめぐる哲学</t>
  </si>
  <si>
    <t>いま、建築に何が求められているのか。建築を志す人にとって避けられないこの問いに、建築の根源に立ちかえって考えるヒントを与えてくれるのが本書。視覚が最重要視されるこの時代に、五感を統合するという建築の本来の役割を再考することで、建築にできることは何なのかが見えてくるはずです。</t>
  </si>
  <si>
    <t>59_西村書店</t>
  </si>
  <si>
    <t>西村書店</t>
  </si>
  <si>
    <t>住まいの百科事典</t>
  </si>
  <si>
    <t>一般社団法人　日本家政学会　編</t>
  </si>
  <si>
    <t>住まいとは、あらゆる人々が健康で快適な暮らしを提供する場であるが、少子高齢化やライフスタイルの多様化などにより、暮らし方や住まいの概念が大きく変貌している。本事典は、現在の住まいにまつわる状況と、本来あるべき住まいの姿について、その基礎から応用までをわかりやすく解説する。</t>
  </si>
  <si>
    <t>A5・742ページ</t>
  </si>
  <si>
    <t>日本の建築文化事典</t>
  </si>
  <si>
    <t>平井聖　編集代表／後藤治　編集幹事</t>
  </si>
  <si>
    <t>建築を構成する空間概念や伝統的な建築・近現代の建築におけるくらしとそのつくり、神社仏閣の特徴、都市とのかかわり、その他建築にまつわる雑学・小話など、日本の建築文化を形作る上で欠かすことのできない331項目を取り上げる。</t>
  </si>
  <si>
    <t>A5・768ページ</t>
  </si>
  <si>
    <t>09.ai</t>
  </si>
  <si>
    <t>詳解　確率ロボティクス</t>
  </si>
  <si>
    <t>上田隆一</t>
  </si>
  <si>
    <t>僕たちは、こんな本を待っていた。Sebastian Thrunらの名著『確率ロボティクス』(マイナビ)の翻訳者であり、同分野の第一人者でもある、上田隆一氏が書き下ろす至極の入門書！理論→実装という一貫した流れで、丁寧に解説。Jupyter Notebook対応だから、すぐに実践できる！コードはGitHubで全部公開！</t>
  </si>
  <si>
    <t>照射材料科学の基礎</t>
  </si>
  <si>
    <t>Gary S. Was/松井秀樹 訳</t>
  </si>
  <si>
    <t>原子炉の安全性確保や廃炉に必須となる、放射線照射下の金属・合金材料の特性変化について、基礎から最新の知見まで網羅した教科書。各章には、照射効果の例や図解を多数掲載。照射材料科学にかかわる研究者・技術者、必携の一冊。</t>
  </si>
  <si>
    <t>デザイン科学事典</t>
  </si>
  <si>
    <t>日本デザイン学会　編</t>
  </si>
  <si>
    <t>本書は日本デザイン学会をはじめとする日本のデザイン研究をけん引する諸学会の研究者を多数執筆者に迎え、デザイン科学の理論・方法論から分析・発想・評価法まで、見開き完結の項目で取り上げる。</t>
  </si>
  <si>
    <t>A5・728ページ</t>
  </si>
  <si>
    <t>流れの方程式</t>
  </si>
  <si>
    <t>後藤仁志</t>
  </si>
  <si>
    <t>非圧縮性流体を中心に流体力学の鍵となる方程式をまとめ，丁寧に解説．計算の主対象となる粘性流体だけでなく，教科書ではあまり取り上げられない混相流，河川や海洋の流れを扱う方程式まで広く網羅的に紹介するとともに，付録では数式展開に役立つ内容をまとめている．</t>
  </si>
  <si>
    <t>菊・568ページ</t>
  </si>
  <si>
    <t>11.ai</t>
  </si>
  <si>
    <t>B5・464ページ</t>
  </si>
  <si>
    <t>高速デジタル信号の伝送技術【原書3版】</t>
  </si>
  <si>
    <t>須藤俊夫　監訳</t>
  </si>
  <si>
    <t>デジタル信号をより高速化し伝送距離をより伸ばすための回路実装設計技術シグナルインテグリティのバイブルを改訂。ニーズの高まる高速信号処理実現の為の電子回路実装技術について基礎を系統立てて丁寧に解説する。高速デジタル伝送回路設計者やボードの伝送線路を担当するLSI 設計者必携の書。</t>
  </si>
  <si>
    <t>12.ai</t>
  </si>
  <si>
    <t>セジウィック：アルゴリズムC 第1〜4部</t>
  </si>
  <si>
    <t>アルゴリズムの世界的名著復活! 【目次】はじめに／アルゴリズム解析の原理／基本データ構造／抽象データ型／再帰と木／初等的な整列法／クイックソート／併合とマージソート／順位キューとヒープソート／基数整列／特殊目的の整列法／記号表と2分探索木／平衡木／ハッシュ法／基数探索／外部探索</t>
  </si>
  <si>
    <t>2018年2月刊行</t>
  </si>
  <si>
    <t>B5･656ページ</t>
  </si>
  <si>
    <t>セジウィック：アルゴリズムC 第5部</t>
  </si>
  <si>
    <t>世界的名著の第5部。様々な分野で求められているグラフアルゴリズムを学び、理解するのに最適な書。【目次】グラフの特徴と種類／グラフ探索／有向グラフと有向非巡回グラフ／最小全域木／最短路／ネットワークフロー</t>
  </si>
  <si>
    <t>よくわかるデータリテラシー</t>
  </si>
  <si>
    <t>データを正しく読み解き、提示する能力を創る！【目次】データリテラシーとデータサイエンス／数値には4つの類別がある／どう示すか？値そのもの、相対値、比率、単位あたり／数値には誤差がつきもの／大ざっぱに値をつかもう／相関イコール因果関係ではない／「統計的に有意」とは／他</t>
  </si>
  <si>
    <t>A5・144ページ</t>
  </si>
  <si>
    <t>データサイエンスの作法</t>
  </si>
  <si>
    <t>データの形式や属性、型などの骨子を解説しデータを扱う上で抑えるべき基本が学べる。データの属性や背景を読み解いた事例も紹介。データ時代に迷わないための必読書。【目次】資料，情報，データ／データの視覚表示／フィルタリング／型／データの読込み／射影／変容／Rとその利用</t>
  </si>
  <si>
    <t>A5・128ページ</t>
  </si>
  <si>
    <t>情報処理技術遺産とパイオニアたち</t>
  </si>
  <si>
    <t>情報処理学会 歴史特別委員会　編</t>
  </si>
  <si>
    <t>情報処理学会60周年記念事業の一環として企画された。第一部で『情報処理技術遺産』の情報を収集。第二部では、パイオニアたちのオーラルヒストリーを掲載する。情報処理分野に携わる方々にとって手元に置いておくべき、高価値な一冊。【目次】第1部 情報処理技術遺産／第2部 オーラルヒストリー</t>
  </si>
  <si>
    <t>B5･336ページ</t>
  </si>
  <si>
    <t>複雑ネットワーク　—基礎から応用まで</t>
  </si>
  <si>
    <t>定着した手法をもとにした基礎と応用、実データの解説、プログラムによるアルゴリズム集、解説付きの膨大な参考資料集。【目次】ネットワークの特徴量／実データ／古典的なグラフ／スモールワールド・ネットワーク／成長するスケールフリー・ネットワークのモデル／ネットワーク上の感染伝播モデル／他</t>
  </si>
  <si>
    <t>2010年4月刊行</t>
  </si>
  <si>
    <t>2013年12月刊行</t>
  </si>
  <si>
    <t>ストラング：計算理工学</t>
  </si>
  <si>
    <t>MITの教科書。応用数理に関するほぼすべてのテーマをまことに要領よく、かつ丁寧に解説．【目次】応用線形代数／応用数学のためのフレームワーク／境界値問題／フーリエ級数と積分／解析関数／初期値問題／大規模システムの解法／最適化と最小値原理</t>
  </si>
  <si>
    <t>2017年1月刊行</t>
  </si>
  <si>
    <t>B5・752ページ</t>
  </si>
  <si>
    <t>実験データ分析入門</t>
  </si>
  <si>
    <t>G.Currell　著／小澤岳昌　訳</t>
  </si>
  <si>
    <t>科学研究における実験データ分析に統計学の知識をどう活用するか、多様な解析事例で実践的に学ぶ教科書。初歩の統計的概念から実践的な実験データ分析技術へ説明をつなげているので、化学、生命科学、環境科学などを学ぶ学部生が、卒業研究で初めて実験データ分析をする下地づくりにも役立つ。</t>
  </si>
  <si>
    <t>スッキリわかるPythonによる機械学習入門</t>
  </si>
  <si>
    <t>須藤秋良　株式会社フレアリンク　監修</t>
  </si>
  <si>
    <t>機械学習の世界は、学ぶべき分野が多岐に及びます。本書は、広大な学習範囲に対して、真正面から取り組み、しかしスムーズかつスッキリと学びきることができる入門書です。データ分析の「全体の流れ」を繰り返し追いかけることで、機械学習の全体像と本質が自然に染み込む仕掛けとなっています。</t>
  </si>
  <si>
    <t>A5・664ページ</t>
  </si>
  <si>
    <t>ゼロから作るDeep Learning ② 自然言語処理編</t>
  </si>
  <si>
    <t>斎藤康毅</t>
  </si>
  <si>
    <t>人気シリーズの第2弾。自然言語処理や時系列データ処理に焦点を当て、ディープラーニングを使ってさまざまな問題に挑みます。word2vecやRNN、LSTMやGRU、seq2seqやAttention……ディープラーニングを支えるこれら最先端の技術を実装レベルでマスターできます。</t>
  </si>
  <si>
    <t>A5･448ページ</t>
  </si>
  <si>
    <t>ゼロから作るDeep Learning ③ フレームワーク編</t>
  </si>
  <si>
    <t>人気シリーズの第3弾。今回は「DeZero」というディープラーニングのフレームワークをゼロから作ります。DeZeroは本書オリジナルのフレームワークです。最小限のコードで、フレームワークのモダンな機能を実現します。全部で60のステップで完成させます。</t>
  </si>
  <si>
    <t>A5･552ページ</t>
  </si>
  <si>
    <t>ゼロから作るDeep Learning ④ 強化学習編</t>
  </si>
  <si>
    <t>人気シリーズの第4弾。今回のテーマは強化学習です。実際のコードを提示し動かしながら学ぶという本シリーズのスタイルを踏襲し、外部ライブラリに頼らず、強化学習を支える基本的な技術やアイデアをゼロから実装しながら学びます。</t>
  </si>
  <si>
    <t>A5･376ページ</t>
  </si>
  <si>
    <t>機械学習 原著第2版</t>
  </si>
  <si>
    <t xml:space="preserve">Sergios Theodoridis </t>
  </si>
  <si>
    <t>本書は、機械学習に関して、基本的な内容から最新の話題までを解説する書籍である。特に深層学習やノンパラメトリックベイズ法に関しては、原著の改訂にあたって大きく加筆が行われ、大変多くのページが割かれている。</t>
  </si>
  <si>
    <t>B5・1094ページ</t>
  </si>
  <si>
    <t>不確定性下の意思決定</t>
  </si>
  <si>
    <t>Mykel J. Kochenderfer／繁桝算男　監訳</t>
  </si>
  <si>
    <t>本書の主題は不確定要因が関わる意思決定問題である。不確定性をどのように数量化し、不確定要因が関わる意思決定を可能にするシステムをいかに実装するかという問題は、人と関わって実世界で動作するすべてのAIシステムにおいて重要な問題となっている。</t>
  </si>
  <si>
    <t>人工知能学大事典</t>
  </si>
  <si>
    <t>人工知能学会 編</t>
  </si>
  <si>
    <t>基礎理論から応用事例まで、関連分野を含め770項目を収録した中項目事典。人工知能をテーマごとに章分けし、そのテーマに関係する項目を並べた形になっている。各章のはじめの概説で各テーマ全体を概観しつつ、個々の知りたい項目についてはそれぞれを選択的に読むことも可能。</t>
  </si>
  <si>
    <t>B5・1600ページ</t>
  </si>
  <si>
    <t>Python言語によるビジネスアナリティクス</t>
  </si>
  <si>
    <t>久保幹雄、小林和博、斉藤努、並木誠、橋本英樹</t>
  </si>
  <si>
    <t>一冊でPythonがビジネス・研究に使える！ Ver3.5対応【目次】なぜ今Pythonか？／環境の整備／対話型シェル／数値計算モジュールNumPy／可視化モジュール／科学技術計算モジュール／データ解析モジュール／統計モジュール／機械学習モジュール／最適化／他</t>
  </si>
  <si>
    <t>2016年8月刊行</t>
  </si>
  <si>
    <t>B5・516ページ</t>
  </si>
  <si>
    <t>B5・196ページ</t>
  </si>
  <si>
    <t>人工知能と法律</t>
  </si>
  <si>
    <t>佐藤健、新田克己　編著／西貝吉晃、狩野芳伸、本村陽一、他</t>
  </si>
  <si>
    <t>人工知能が法律に影響を与えるようになった未来の姿を解説！【目次】 人工知能と法学の歴史と現状／法律の基礎、裁判における事実認定、あてはめ、判決推論の解説／ルールベース推論／事例ベース推論／自然言語処理／証拠推論（ベイジアンネットワーク）／議論学／AIによる裁判支援のあるべき態様</t>
  </si>
  <si>
    <t>データアナリティクスのための機械学習入門</t>
  </si>
  <si>
    <t>J・クラハー、B・ マクナミー、A・ダーシー／宮岡悦良、下川朝有、黒澤匠雅　訳</t>
  </si>
  <si>
    <t>データ分析に不可欠なAIスキルを最短で習得！【目次】予測的データアナリティクスのための機械学習／データから知見そして意思決定へ／データ探索／情報量に基づく学習／類似度に基づく学習／確率に基づく学習機／誤差に基づく学習／評価／ケーススタディ：顧客離れ／ケーススタディ：銀河の分類／他</t>
  </si>
  <si>
    <t>一人称研究の実践と理論</t>
  </si>
  <si>
    <t>諏訪 正樹</t>
  </si>
  <si>
    <t>新しい研究方法「一人称研究」を理解し、実践できる一冊【目次】一人称研究とは／「からだメタ認知」というメソッド／一人称研究の初期スタイル／からだメタ認知の基盤理論：外的表象化／からだメタ認知の実践：ことばを促す手法とマインド／からだメタ認知の哲学—身体とことばを統合して生き抜く／他</t>
  </si>
  <si>
    <t>機械学習</t>
  </si>
  <si>
    <t>周志华／大和田勇人、玄光男、下川朝有、郝新厂、張聞強　訳</t>
  </si>
  <si>
    <t>“機械学習の本場”中国の標準教科書にしてベストセラー！【目次】緒論／モデルの選択と評価／線形モデル／決定木／ニューラルネットワーク／サポートベクターマシン／ベイズ分類器／アンサンブル学習／クラスタリング／次元削減と距離学習／特徴選択とスパースモデリング／計算論的学習理論／他</t>
  </si>
  <si>
    <t>B5・448ページ</t>
  </si>
  <si>
    <t>AI事典第3版</t>
  </si>
  <si>
    <t>中島秀之・浅田稔・松原仁・橋田浩一・山川宏・栗原聡・松尾豊編著</t>
  </si>
  <si>
    <t>AIの「今」がわかる！ 最先端のテーマを150余人の執筆者の独自の視点でダイナミックに解説【目次】イベント・人物/汎用人工知能/機械学習/AIにおける論争/シンギュラリティ/環境知能/ヴィジョン/ロボット/創作する知能/ゲーム/社会デザイン/コミュニケーション/脳</t>
  </si>
  <si>
    <t>2019年12月刊行</t>
  </si>
  <si>
    <t>A5上製・400ページ</t>
  </si>
  <si>
    <t xml:space="preserve">ゼロからはじめるデータサイエンス入門 </t>
  </si>
  <si>
    <t>辻真吾、矢吹太朗</t>
  </si>
  <si>
    <t>RとPython両方学べる。コスパ最強の一冊！　「データサイエンスの準備」にページを割いているから、プログラミング経験ゼロで大丈夫。自分に合った言語を見つけたい、言語を乗り換えたいという方にもおすすめ！</t>
  </si>
  <si>
    <t>B5変・400ページ</t>
  </si>
  <si>
    <t>データ分析のためのデータ可視化入門</t>
  </si>
  <si>
    <t>Kieran Healy/瓜生真也、江口哲史、三村喬生・訳</t>
  </si>
  <si>
    <t>全世界のRユーザーが絶賛したベストセラーの邦訳書。ｇｇｐｌｏｔとｔ ｉｄｙｖｅｒｓｅの事前知識ゼロでも、すぐに実践できる！　データを可視化する手順はもちろん、「データをどう見せるか」という点まで踏み込んで解説。データを扱う方全般にオススメ！</t>
  </si>
  <si>
    <t>B5変・368ページ</t>
  </si>
  <si>
    <t>馬場真哉</t>
  </si>
  <si>
    <t>ゼロからつくるPython機械学習プログラミング入門</t>
  </si>
  <si>
    <t>八谷大岳</t>
  </si>
  <si>
    <t>機械学習モジュールが普及することにより、かえって学びづらくなった 機械学習アルゴリズムの基本を徹底マスター！　numpyとpandasのみコーディング で、実装力がスキルアップ。コードはWeb公開</t>
  </si>
  <si>
    <t>強化学習(第2版)</t>
  </si>
  <si>
    <t>Sutton、Barto／奥村、鈴木、松尾、三上、山川　監訳</t>
  </si>
  <si>
    <t>強化学習発展の立役者自らが書き下ろした名著の改訂版。「考え方とアルゴリズムを明確に簡潔に説明する」という特長はそのままに、第2版では、発展的手法や心理学・神経科学との関係、AlphaGoなどの新しい話題が大幅に加筆されています。</t>
  </si>
  <si>
    <t>B5変・496ページ</t>
  </si>
  <si>
    <t>ストーリーで学ぶ ネットワークの基本</t>
  </si>
  <si>
    <t>左⾨⾄峰</t>
  </si>
  <si>
    <t>実務に紐づく基本知識が身に付く！入門書でありながら、ネットワーク機器の操作手順、豊富な写真やコマンド出力例などを多数掲載。ベテランの現役SEである著者が、最新のトレンドに合った技術を紹介し、机上の知識ではなく、実務と紐づけられる知識がきちんと身に付く内容となっています。</t>
  </si>
  <si>
    <t>最適化アルゴリズム</t>
  </si>
  <si>
    <t xml:space="preserve">Mykel J. Kochenderfer、Tim A. Wheeler </t>
  </si>
  <si>
    <t>本書は実践的なアルゴリズムに焦点を当てた、最適化についての包括的な入門書である。いくつかの指標を制約の範囲で最適化するシステムの設計を目的とするような工学的観点から最適化を取り扱う。プログラミング言語 Julia による具体的な実装例も提供されている。</t>
  </si>
  <si>
    <t>B5変・464ページ</t>
  </si>
  <si>
    <t>アルゴリズムデザイン</t>
  </si>
  <si>
    <t>Jon Kleinberg、Eva Tardos／浅野孝夫、浅野 泰仁、小野孝男、平田富夫　訳</t>
  </si>
  <si>
    <t>情報科学や関係する分野の応用から生じた重要な問題を題材として取り上げている。それらの問題に対して、まず問題の背景を入念に説明し、定式化を導き出すためのアイデアを読者が自然と獲得できるように記述している。</t>
  </si>
  <si>
    <t>2008年5月刊行</t>
  </si>
  <si>
    <t>B5・830ページ</t>
  </si>
  <si>
    <t>Microsoft Office2021を使った情報リテラシーの基礎</t>
  </si>
  <si>
    <t>切田節子 、新 聖子、山岡英孝、乙名健、長山恵子</t>
  </si>
  <si>
    <t>PDCAを題材に情報リテラシーを学ぶ！オンライン授業についても解説！【目次】情報化社会とリテラシー／ソフトウェアの基本操作／Wordによる文書処理／Excelによる表計算とデータベース／PowerPointによるプレゼンテーション</t>
  </si>
  <si>
    <t>A5･400ページ</t>
  </si>
  <si>
    <t>Rによる実践的マーケティングリサーチと分析 原著第2版</t>
  </si>
  <si>
    <t>Chris Chapman、Elea McDonnell Feit／鳥居弘志　訳</t>
  </si>
  <si>
    <t>本書ではマーケティングリサーチ実務家にとってRがいかに強力な武器であるかを紹介する。入門レベルの統計知識のみを前提とし、数学的な詳細には立ち入らず、統計モデルを概念的な観点から解説する。</t>
  </si>
  <si>
    <t>A5・638ページ</t>
  </si>
  <si>
    <t>Pythonプログラミング ABC</t>
  </si>
  <si>
    <t>寺下陽一　監／松尾正信</t>
  </si>
  <si>
    <t>Pythonプログラミングの“入門の入り口”になる教科書！【目次】 プログラミングの原則／Pythonの基本／簡単な命令とデータ型／最初のプログラム作成／くり返しの基本／最初の小さなプロジェクト／while文の再考／for文の再考とwhile文との比較／数字や文字の演算／他</t>
  </si>
  <si>
    <t>B5・184ページ</t>
  </si>
  <si>
    <t>1週間で学べる！ Julia数値計算プログラミング</t>
  </si>
  <si>
    <t>永井佑紀</t>
  </si>
  <si>
    <t>いま話題の新しい言語「Julia」を7日間で速習！プログラミングが初めてでも読みやすい解説を通じて、具体的課題に適用しながら基礎から応用まで身につける。簡単、気軽に誰でも科学技術計算ができる！</t>
  </si>
  <si>
    <t>データサイエンストと機械学習</t>
  </si>
  <si>
    <t>D.P.Kroeseほか　著／金森敬文　監訳</t>
  </si>
  <si>
    <t>数理を学び基礎を固め，Pythonで実践．理論と実装の両面からバランスよく学べる教科書．現代流のデータ解析を基礎から学びたいと考えている多くの方々にとって必携の一冊！　実用的なPythonコードが掲載され，豊富な演習問題とともに理解を深めることができる．</t>
  </si>
  <si>
    <t>Pythonで学ぶプログラミング入門</t>
  </si>
  <si>
    <t>B.N.Miller、D.L.Ranum、J.Anderson　著／大窪貴洋　訳</t>
  </si>
  <si>
    <t>学部を問わずプログラミングの基礎を学べる教科書。文法が簡単なPythonを使って「プログラミング言語の標準的な基礎概念」を素早く習得できる。最初に関数やライブラリの概念を学ぶユニークな構成で、全体を俯瞰しつつ効率的に学習できる。大学の「プログラミング入門」等の基礎講義で有用。</t>
  </si>
  <si>
    <t>ダイテルPythonプログラミング</t>
  </si>
  <si>
    <t xml:space="preserve"> P. Deitel 、H. Deitel　著／史　蕭逸、米岡大輔、本田志温 訳</t>
  </si>
  <si>
    <t>世界的に評価の高いダイテル（Deitel）シリーズのPython教科書。多くの分野から集められた豊富な実世界のデータセットを使ってPythonプログラミングを本格的に学べる。記述はシンプルで明快。独習にも最適な一冊。Pythonをしっかり習得したい人にとって頼りになる本。</t>
  </si>
  <si>
    <t>B5・576ページ</t>
  </si>
  <si>
    <t>Python、Rで学ぶデータサイエンス</t>
  </si>
  <si>
    <t>C.D.Larose、D.T.Larose　著／阿部真人、西村晃治　訳</t>
  </si>
  <si>
    <t>この1冊でPythonとRの両方の実践的スキルが身につく。練習問題が500問以上あるので、PythonとRの実践的な分析力・プログラミングスキルなど、データサイエンス分野で即戦力となる基礎技術を初学者が習得するのに役立つ。</t>
  </si>
  <si>
    <t>13.ai</t>
  </si>
  <si>
    <t>2019年1月刊行</t>
  </si>
  <si>
    <t>人間の許容・適応限界事典</t>
  </si>
  <si>
    <t>村木里志、長谷川博、小川景子　編</t>
  </si>
  <si>
    <t>人間の能力の限界を解説した研究者必携の書を全面刷新。トレーニング技術の発達でアスリートの能力が向上してるというような近年の研究成果を反映した情報の更新，バーチャルリアリティなど従来にないテーマもとりあげた「テクノロジー」章を新設するなど新しいテーマも加え，約170項目を紹介。</t>
  </si>
  <si>
    <t>B5・820ページ</t>
  </si>
  <si>
    <t>高圧力の科学・技術事典</t>
  </si>
  <si>
    <t>入舩徹男、舟越賢一、近藤忠、関根利守、清水克哉、長谷川正、保科貴亮、木村佳文、加藤稔、松木均　編</t>
  </si>
  <si>
    <t>本書は高圧力をテーマに約190の項目を取り上げ，分野の垣根を越えてさまざまな分野の研究者たちが各項目2-6頁の読み切り形式でわかりやすく解説。〔内容〕装置・技術（圧力技術など）／地球惑星深部科学／衝撃圧縮科学／固体物理／材料科学・化学／流体科学／生物関連科学</t>
  </si>
  <si>
    <t>A5・408ページ</t>
  </si>
  <si>
    <t>図説 表面分析ハンドブック</t>
  </si>
  <si>
    <t>日本表面真空学会　編</t>
  </si>
  <si>
    <t>本書では約120の表面分析手法を取り上げ，見開き形式で解説。原理だけでなく実際の適用例を複数紹介し，また各項目の冒頭にはその手法の特徴や主な適用先などをまとめ，一目で概要がわかるよう工夫。試料の種類や性質，目的により適切な手法を選択するためのリファレンス。</t>
  </si>
  <si>
    <t>A5・238ページ</t>
  </si>
  <si>
    <t>アカデミック・フレーズバンク</t>
  </si>
  <si>
    <t>ジョン・モーリー／高橋さきの　訳／国枝哲夫　監修</t>
  </si>
  <si>
    <t>世界中の研究者に愛用されているウェブサイト「Academic Phrasebank」の邦訳書がついに登場。これが、英語論文によく使う表現文例集の決定版。日本語訳付きは便利でやっぱり安心。そのまま使える！ずっと使える！</t>
  </si>
  <si>
    <t>B5変・272ページ</t>
  </si>
  <si>
    <t>日本人研究者のための国際学会プレゼン戦略</t>
  </si>
  <si>
    <t>エイドリアン・ウォールワーク／前平謙二、笠川梢・訳</t>
  </si>
  <si>
    <t>成功している研究者のプレゼンはどこが違うのか？ 緊張をコントロールする技術、効果的なリハーサル、演壇での動き方、視線の配り方に至るまで詳細に解説。日本人が苦手な、海外研究者との人脈づくりや社交術も学べる！</t>
  </si>
  <si>
    <t>日本人研究者のための論文の書き方・アクセプト術</t>
  </si>
  <si>
    <t>エイドリアン・ウォールワーク/前平謙二、笠川梢　訳</t>
  </si>
  <si>
    <t>世界中で使われているノンネイティブのバイブルが待望の邦訳。これほど網羅的で深い示唆を与えてくれる指南書はほかにない。ネイティブの思考・語感で、ワンランク上の論文に！そのまま使える論文英語表現を580例も掲載！</t>
  </si>
  <si>
    <t>サイエンスライティング超入門</t>
  </si>
  <si>
    <t>石浦章一　著</t>
  </si>
  <si>
    <t>科学をいかに正確に、うまく伝えるか。長年、大学で「サイエンスライティング」の講義を担当してきた著者が、学生や研究者に必要なサイエンスライティングのコツを伝授。正しく伝えてもそのとおりに伝わらない科学の世界の難しさに直面している人にお薦めの本。</t>
  </si>
  <si>
    <t>B5・528ページ</t>
  </si>
  <si>
    <t>自然災害科学・防災の百科事典</t>
  </si>
  <si>
    <t>日本自然災害学会 編</t>
  </si>
  <si>
    <t>日本の地震学、火山学、気象学など各学問分野の専門家に加え、人文・社会科学系、災害医療・看護関係の専門家や行政・民間の実務家など広い視点から、我々が知っておくべき自然災害の特徴と防災の知識や防災研究の最先端を具体的にわかりやすく解説する。</t>
  </si>
  <si>
    <t>A5・806ページ</t>
  </si>
  <si>
    <t>風水害と防災の事典</t>
  </si>
  <si>
    <t>風水害と防災の事典編集委員会　編</t>
  </si>
  <si>
    <t>昨今、各地で豪雨や台風などの風水害が甚大な被害をもたらし、防災の重要性が増してきている。本書では、事例やイラストを用いて、近年起きた豪雨や台風の現象・被害を説明し、さらに避難のための情報収集や行動、社会的な取組みまでを解説する。</t>
  </si>
  <si>
    <t>能動的推論</t>
  </si>
  <si>
    <t>トーマス・パー、ジョバンニ・ペッツーロ、カール・フリストン/乾敏郎 訳</t>
  </si>
  <si>
    <t>著者の一人、神経科学者フリストンが提起した「自由エネルギー原理」。本書ではこの原理の意義を強調しながら、我々が生きる世界についての不確実性を解消する「能動的推論」を解く。認知的現象を統一的に説明した、今までにない新たなモデルを提供する書。</t>
  </si>
  <si>
    <t>A5判・352ページ</t>
  </si>
  <si>
    <t>14.ai</t>
  </si>
  <si>
    <t>台紙14論文.ai</t>
  </si>
  <si>
    <t>英語論文ライティング教本</t>
  </si>
  <si>
    <t>中山裕木子</t>
  </si>
  <si>
    <t>英語で論文を書く人ならば絶対に持っておきたいハンドブック。3C(Correct,Clear,Concise)に則ったシンプルで明快な論文が書けるようになる。アクセプトされるための必須事項を伝授！・伝わる英文を書くための真のライティング力をつける→ 査読者にとってあなたの論文の要点がよくわかる→ アクセプト率が高まる！</t>
  </si>
  <si>
    <t>A5・415ページ</t>
  </si>
  <si>
    <t>シカゴ・スタイルに学ぶ論理的に考え、書く技術</t>
  </si>
  <si>
    <t>吉岡友治</t>
  </si>
  <si>
    <t>全世界で１００年以上学び継がれる、世界標準のロジカルライティングの作法「シカゴ・スタイル」。日本人が知らない最高峰の文章上達術を初めてわかりやすく解説した大好評ロングセラー！文章作成の不安が一気に解消されます。</t>
  </si>
  <si>
    <t>2015年01月刊行</t>
  </si>
  <si>
    <t xml:space="preserve"> A5・224ページ</t>
  </si>
  <si>
    <t>科学者・技術者のための 英語論文の書き方</t>
  </si>
  <si>
    <t>R. M. Lewis, N. Whitby, E. Whitby 著</t>
  </si>
  <si>
    <t>豊富な英文添削経験から日本人英語の欠点を知り抜いた3人の米国人科学者によって、国際的に通用する英語論文はどのように書けばよいかが丁寧に解説されている。初めて論文を書く人にも、何度も書いた経験のある人にも役立つ一冊である。</t>
  </si>
  <si>
    <t>2004年1月刊行</t>
  </si>
  <si>
    <t>プレゼンテーションZen 第3版</t>
  </si>
  <si>
    <t>ガー・レイノルズ/熊谷小百合、白川部君江 訳</t>
  </si>
  <si>
    <t>世界的ベストセラー「プレゼンテーションZen」の改訂3版。基本原則「抑制」「シンプル」「自然さ」はそのままに、最新情報で内容をアップデート。更にこの日本語版では、昨今の社会情勢を踏まえ、著者による「オンラインプレゼンテーション」に関するオリジナルの解説を加えています。</t>
  </si>
  <si>
    <t>B5変・352ページ</t>
  </si>
  <si>
    <t>15.ai</t>
  </si>
  <si>
    <t>A5・704ページ</t>
  </si>
  <si>
    <t>日本語大事典 【上・下巻：２分冊】</t>
  </si>
  <si>
    <t>佐藤武義　前田富祺 編集代表</t>
  </si>
  <si>
    <t>可能な限りグローバルで複合的な視点に基づいた新しい日本語学の事典。言語学の関連用語や人物，資料，研究文献なども広く取り入れた約3500項目をわかりやすく丁寧に解説。読者対象は，大学学部生・大学院生，日本語学の研究者，中学・高校の日本語学関連の教師，日本語教育・国語教育関係の人々，日本語学に関心を持つ一般読者などである。</t>
  </si>
  <si>
    <t>2014年11月刊行</t>
  </si>
  <si>
    <t>B5・2456ページ</t>
  </si>
  <si>
    <t>言語史の計量的研究</t>
  </si>
  <si>
    <t>宮島 達夫</t>
  </si>
  <si>
    <t>語彙の計量という観点から、言語の諸カテゴリーやその単位、その資料、言語史は、どのようにあつかえるか。語彙の特徴を全体として考察対象とする、「総体としての語彙」研究。解説…鈴木泰・安部清哉</t>
  </si>
  <si>
    <t>A5判上製  948ページ</t>
  </si>
  <si>
    <t>デカルトの生涯　校訂完訳版</t>
  </si>
  <si>
    <t>A・バイエ／山田弘明、香川知晶　ほか　訳</t>
  </si>
  <si>
    <t>原著刊行は1691年。哲学者デカルトの人と思想について、同時代に書かれた最も詳細で浩瀚な伝記。実生活の負の側面や17世紀の社会情勢までも緻密に描き、後世のデカルト解釈に影響を与えた名著の校訂完訳。</t>
  </si>
  <si>
    <t>A5・総1306ページ</t>
  </si>
  <si>
    <t>ライプニッツ著作集第I期新装版 全10巻</t>
  </si>
  <si>
    <t>G・W・ライプニッツ／下村寅太郎、山本 信、中村幸四郎、原 亨吉 監修</t>
  </si>
  <si>
    <t>ライプニッツの普遍的精神の全容を精選・翻訳した本邦初の著作集を新装復刊。1論理学、2数学論・数学、3数学・自然学、4・5認識論：人間知性新論、6・7宗教哲学：弁神論、8前期哲学、9後期哲学、10中国学・地質学・普遍学。全巻購入特典：冊子「発見術への栞」進呈。</t>
  </si>
  <si>
    <t>時間・円環・救済</t>
  </si>
  <si>
    <t>大山真樹</t>
  </si>
  <si>
    <t>永遠回帰思想とは、——キリスト教道徳のような、ある特定の価値評価によってではなく、——あらゆる形態の価値評価によってもたらされうるやましい良心一般をどのように克服するか、という問いに対する答えの一つなのである。</t>
  </si>
  <si>
    <t>A5・322ページ</t>
  </si>
  <si>
    <t>経験としての自然</t>
  </si>
  <si>
    <t>ジョン・デューイ／栗田修　訳</t>
  </si>
  <si>
    <t>自然は人間経験をとおして自己を開示する——「経験論的自然主義」や「自然的経験主義」、あるいは「自然主義的ヒューマニズム」と呼ばれるデューイ哲学。デューイの哲学的自然観が展開される哲学的主著に、デューイ研究者である訳者が注釈をふんだんに加えた待望の新訳。</t>
  </si>
  <si>
    <t>経験としての芸術</t>
  </si>
  <si>
    <t>デューイが「経験概念」を駆使してまとめた芸術論の集大成。社会を変革するものとしての芸術、鑑賞をかぎりなく楽しくする芸術へと読者を誘う。</t>
  </si>
  <si>
    <t>2010年9月刊行</t>
  </si>
  <si>
    <t>A5・454ページ</t>
  </si>
  <si>
    <t>渦動する象徴　田辺哲学のダイナミズム</t>
  </si>
  <si>
    <t>杉村靖彦、田口茂、竹花洋佑　編著</t>
  </si>
  <si>
    <t>外を内、内を外へと転じ、全てを反転させつつ動いてやまない「渦動」としての絶対無。学問と現実の「全て」に対峙しようとした田辺元の思索は、極度に濃密な論述の内に途轍もないダイナミズムを秘め、私たちを突き動かすべく待ち構えている。田辺哲学研究の最前線に立つ、新たな時代のための論集。</t>
  </si>
  <si>
    <t>異文化コミュニケーション・トレーニング</t>
  </si>
  <si>
    <t>山本志都、石黒武人、Ｍilton Bennett、岡部大祐</t>
  </si>
  <si>
    <t>日々の生活のなかで接するさまざまな「異」とどのように向き合い、どのように違和感・摩擦・対立を乗り越え、建設的な関係を構築していくのかを考え、学ぶための一冊。異文化コミュニケーション学の基礎知識から、知覚構成主義に基づく最新知見までをさまざまな具体例やトレーニングを通じて紹介。</t>
  </si>
  <si>
    <t>A5・386ページ</t>
  </si>
  <si>
    <t>日本語の類型</t>
  </si>
  <si>
    <t>風間伸次郎</t>
  </si>
  <si>
    <t>日本語というのはどのようなタイプの言語なのか？アルタイ諸言語の第一人者であり、日本人の起源を探る学術プロジェクト（通称「ヤポネシアゲノム」）言語班のメンバーでもある著者が、朝鮮語、ニブフ語、日本語も含めた「アルタイ型言語」の広汎な対照研究から考察を行った、集大成としての論文集。</t>
  </si>
  <si>
    <t>A5・684ページ</t>
  </si>
  <si>
    <t>フェミニズム大図鑑</t>
  </si>
  <si>
    <t>ハンナ・マッケン　ほか／最所篤子、福井久美子　訳</t>
  </si>
  <si>
    <t>17世紀のメアリー・アステルの時代から最近の♯MeToo運動まで、フェミニズムの流れを追いながら、先住民族、ブラックフェミニズム、LGBTQなどマイノリティの問題や、アジア・イスラム圏のフェミニズムなども広く取り上げ、写真と図解でわかりやすく解説。その全体像を捉えた待望の一冊。</t>
  </si>
  <si>
    <t>世界哲学史　全8巻+別巻セット</t>
  </si>
  <si>
    <t>伊藤邦武、山内志朗、中島隆博、納富信留　編</t>
  </si>
  <si>
    <t>古代における文明のはじまりと哲学の誕生から、現代におけるポストモダン思想やフェミニズムの思想、そして哲学の未来まで、総勢115人の叡智が集結し、古今東西の哲学史を一くくりにする。初学者から極める者まで、これを読まずして哲学は語れない。</t>
  </si>
  <si>
    <t>新書</t>
  </si>
  <si>
    <t>政治的リベラリズム　増補版</t>
  </si>
  <si>
    <t>ジョン・ロールズ/神島裕子、福間聡　訳/川本隆史　解説</t>
  </si>
  <si>
    <t>多様な価値観に深く分断された社会で私たちはどうすれば共に生きられるか。正義は、可能か？『正義論』が巻き起こした巨大な反響・批判に応答し、＜公正としての正義＞の構想をみずから更新した、ロールズ、もうひとつの主著。待望の邦訳！</t>
  </si>
  <si>
    <t>ギリシア哲学史</t>
  </si>
  <si>
    <t>納富信留</t>
  </si>
  <si>
    <t>古代ギリシアにおいて、哲学はどのように始まり、どのような問いを問い、思索を展開したか？こうした哲学の営みはいかにして受け継がれてきたか？資料論・方法論を含む最新の研究成果に目を配り、これまでと大きく異なる枠組みと視点でギリシア哲学史全体を俯瞰。３３名の列伝体で描き出す通史。</t>
  </si>
  <si>
    <t>四六・752ページ</t>
  </si>
  <si>
    <t>書誌学の誕生</t>
  </si>
  <si>
    <t>雪嶋宏一</t>
  </si>
  <si>
    <t>スイスの博物学者、ギリシア語学者であるコンラート・ゲスナー（1516-1565）の代表作『万有書誌』の書誌学的な問題点を明らかにした画期的研究書。同書がヨーロッパの書誌学の嚆矢となり、それを契機に書誌学が誕生したことを実証・解明。詳細な索引により初学者が西洋書誌学の理解に役立つ。</t>
  </si>
  <si>
    <t>社会思想史事典</t>
  </si>
  <si>
    <t>社会思想史学会 編</t>
  </si>
  <si>
    <t>社会思想史上の重要なトピックを体系的に把握できるように、ルネサンス期から21世紀の現在に至る〈近代〉の歴史的な展開を見通せるように時系列に沿った全５部構成にし、それぞれの時代の思潮の全体像を立体的に浮かび上がらせる。社会思想史学会が全面的に編纂に携わった「読む事典」。</t>
  </si>
  <si>
    <t>A5・884ページ</t>
  </si>
  <si>
    <t>世界の公用語事典</t>
  </si>
  <si>
    <t>庄司博史　編</t>
  </si>
  <si>
    <t>世界各地の公用語がもつラテン文字表記（日本語のローマ字にあたるアルファベット表記）の方法をカタカナの読みをつけて解説。どこで話されているかの言語情報、他言語との関係や発音、文法の基本などを共通見出しとして解説した後、会話表現例を紹介しているので、各言語の比較もできる。</t>
  </si>
  <si>
    <t>A5・430ページ</t>
  </si>
  <si>
    <t>日本思想史事典</t>
  </si>
  <si>
    <t>日本思想史事典編集委員会　編</t>
  </si>
  <si>
    <t>日本思想史学会による編集協力のもと、歴史学、政治学、倫理学、宗教学、文学などさまざまな学問領域から独自の視点で日本思想を論じた、これまでに類を見ない中項目事典。</t>
  </si>
  <si>
    <t>A5・744ページ</t>
  </si>
  <si>
    <t>日本思想史辞典</t>
  </si>
  <si>
    <t>代表編者＝石毛忠、今泉淑夫、笠井昌昭、原島正、三橋健</t>
  </si>
  <si>
    <t>思想を通して、日本史を捉える！！日本史上における人間生活の諸分野をおおう思想を，包括的にとりあげた画期的な辞典。最新の学問的成果をとりいれ，各分野の専門研究者約160名が執筆。思想史学の人物・著作物はもとより，政治・経済や芸術・芸能など，広範囲にわたって項目を採録。</t>
  </si>
  <si>
    <t>2009年4月刊行</t>
  </si>
  <si>
    <t>菊5判・1168ページ</t>
  </si>
  <si>
    <t>16.ai</t>
  </si>
  <si>
    <t>北欧・ゲルマン神話シンボル事典</t>
  </si>
  <si>
    <t>ギリシア・ローマ神話、ケルト神話とともに、ヨーロッパ文化・文学全体を理解するために必要な北欧・ゲルマン神話の基礎的知識をコンパクトにまとめた事典。これらの神話に登場する人物・事物があらわす象徴性（シンボル）がわかり、神話が示す文化的背景が理解できる。項目数985。</t>
  </si>
  <si>
    <t>ラルース　ギリシア・ローマ神話大事典</t>
  </si>
  <si>
    <t>ギリシア神話・ローマ神話の全貌を網羅した最新・最大の事典。文芸作品からの引用や豊富な図版などで、神々や英雄たちの世界を生き生きと蘇らせる。項目数約2500。カラー口絵32ページの他、本文にも300点余の図版を収録。索引完備（日本語、英語、仏語、図版）。</t>
  </si>
  <si>
    <t>B5・1082ページ</t>
  </si>
  <si>
    <t>キリスト教文化事典</t>
  </si>
  <si>
    <t>キリスト教文化事典編集委員会 編</t>
  </si>
  <si>
    <t>キリスト教の教義や歴史だけでなく、文学、美術、音楽、さらにキリスト教の現代的な変化も視野に入れたキリスト教の文化的事象を包括的に収録した事典。</t>
  </si>
  <si>
    <t>A5・790ページ</t>
  </si>
  <si>
    <t>仏教事典</t>
  </si>
  <si>
    <t>日本佛教学会　編</t>
  </si>
  <si>
    <t>日本佛教学会編集による「読む」中項目事典。仏教の基本的な定義から、現代社会における仏教の社会的実践まで幅広く見渡せる内容となっている。また、仏教のこれまでの歩み（歴史）やその思想内容や文化における役割にも各章を割いて解説する。</t>
  </si>
  <si>
    <t>A5・724ページ</t>
  </si>
  <si>
    <t>17.ai</t>
  </si>
  <si>
    <t>図説　視覚の事典</t>
  </si>
  <si>
    <t>日本視覚学会　編集</t>
  </si>
  <si>
    <t>約80のキーワードについて解説，各項目とも専門的知識不要で理解できる「基礎」，最新の知見を得られる「応用」の2パートで構成。見開きで完結した記述と，豊富なカラー図版が特徴。〔内容〕視覚の基本特性／視知覚／視覚認知／注意と行動／多感覚認知／発達・加齢・障害／計測方法解析手法</t>
  </si>
  <si>
    <t>エビデンスに基づく　認知行動療法スーパービジョン・マニュアル</t>
  </si>
  <si>
    <t>デレク・L・ミルン，ロバート・P・ライザー　著　鈴木伸一　監訳</t>
  </si>
  <si>
    <t>英国認知行動療法学会が策定した認知行動療法スーパービジョンのマニュアル。スーパービジョンの進め方を理論的枠組みとエビデンスを踏まえた推奨事項にまとめ系統的に解説し，臨場感あふれる18本の実演動画の全訳を収載した。CBTを効果的に用いる能力と，困難なケースへの適応力を高める一冊。</t>
  </si>
  <si>
    <t>ドムヤンの学習と行動の原理［原著第７版］</t>
  </si>
  <si>
    <t>マイケル・ドムヤン／漆原宏次、坂野雄二　監訳</t>
  </si>
  <si>
    <t>行動の誘発，強化，制御，消去，変容に関わる学習の原理，およびその広範な活用について，神経科学の裏づけを加えつつ新たな研究知見を紹介。さまざまな心理学領域のみならず，情報科学，行動医学，行動経済学など，人および動物の行動を扱う学問の基盤となる書。</t>
  </si>
  <si>
    <t>感情制御ハンドブック</t>
  </si>
  <si>
    <t>飯田沙依亜、榊原良太、手塚洋介　編著／有光興記　監修</t>
  </si>
  <si>
    <t>本邦で展開されてきた多彩な感情制御研究を一望できる書。基礎理論に始まり，社会・人格・認知・発達・臨床・教育の心理学領域，さらには経済・司法・労働分野に亘る最新知見を紹介。54名の専門家による豊富なテーマが横断研究や実践との往還が期待される今後の発展に向けて新たな出発点を提供する。</t>
  </si>
  <si>
    <t>記憶現象の心理学</t>
  </si>
  <si>
    <t>アン・M・クリアリー、ベネット・L・シュワルツ　編／清水寛之、山本晃輔、槙洋一、瀧川真也　訳</t>
  </si>
  <si>
    <t>デジャビュ現象や「喉まで出かかっているのに出てこない」状態，記憶の流暢性錯覚，摂食の記憶など日常生活で体験する人間の不思議な記憶の「現象」に焦点を当て，実証的に議論を展開。素朴な疑問から逆照射して記憶のプロセスやメカニズムに接近し，これまでに解明してきた研究知見に疑問を呈する。</t>
  </si>
  <si>
    <t>生理心理学と精神生理学　全３巻</t>
  </si>
  <si>
    <t>堀忠雄、尾崎久記 監修</t>
  </si>
  <si>
    <t>脳や神経系を実験的に直接操作し，その行動に及ぼされる影響を検討する生理心理学，そして脳波や眼球運動の測度を用いて非侵襲的に生理過程と心理過程との関連を研究する精神生理学の基礎から応用まで網羅したシリーズ。神経科学や認知科学など隣接する分野に開かれた心理学のために。</t>
  </si>
  <si>
    <t>2018年5月刊行</t>
  </si>
  <si>
    <t>未来思考の心理学</t>
  </si>
  <si>
    <t>G・エッティンゲン、T・セヴィンサー、P・ゴールヴィッツァー　編／後藤崇志、日道俊之、小宮あすか、楠見孝　監訳</t>
  </si>
  <si>
    <t>なぜ私たちは未来を夢想したり、心配したり、不確実な予測に多くの時間を費やすのか。記憶・社会的認知・動機づけ・自己制御・自己調整学習・行動経済学等多領域の知見を取り上げ、未来の可視化、予測、計画に関するメカニズムを紹介。ウェルビーイング等日々の行動にもたらす影響を解き明かす。</t>
  </si>
  <si>
    <t>感情心理学ハンドブック</t>
  </si>
  <si>
    <t>日本感情心理学会　企画／内山伊知郎　監修／中村真他　編集</t>
  </si>
  <si>
    <t>感情に纏わる様々な研究を個人内過程、個人間の差異、社会との関わりの３つの観点で内容構成。自己、身体、脳、認知、発達、進化、文化、人間関係、コミュニケーション等のテーマ毎に編集された章を通して読者に明確なパースペクティブを与える。感情心理学を学ぶ者にとっての必読書。</t>
  </si>
  <si>
    <t>MINDSET マインドセット</t>
  </si>
  <si>
    <t>問題が難しいとやりたがらない子と目が輝く子。一度の失敗でもうダメだと落ち込む人と何がいけなかったのか考える人。この違いはどこから来るのか。能力は生まれつきではなく、努力により向上すると信じる気持ちを持つことで、実際に向上する。20年以上の膨大な調査から生まれた、「成功心理学」の古典的名著、完全版になって新登場！</t>
  </si>
  <si>
    <t>応用心理学ハンドブック</t>
  </si>
  <si>
    <t>日本応用心理学会　企画／応用心理学ハンドブック編集委員会　編</t>
  </si>
  <si>
    <t>16の領域・分野からホットなトピックをとりあげ、関連する研究の歴史的背景、最新の動向、今後の課題と展望がわかる、応用心理学研究のヒント満載のリファレンス。</t>
  </si>
  <si>
    <t>B5・858ページ</t>
  </si>
  <si>
    <t>認知行動療法事典</t>
  </si>
  <si>
    <t>日本認知・行動療法学会　編</t>
  </si>
  <si>
    <t>広範な治療法をもつ認知行動療法を網羅的に学ぶための全329項目:見開き(2p/4p)完結の中項目事典。基礎理論、基礎研究から公認心理師主要５分野の解説までを網羅。</t>
  </si>
  <si>
    <t>A5・828ページ</t>
  </si>
  <si>
    <t>A5判・320ページ</t>
  </si>
  <si>
    <t>18.ai</t>
  </si>
  <si>
    <t>特殊教育・インクルーシブ教育の社会学</t>
  </si>
  <si>
    <t>サリー・トムリンソン 、古田弘子 監訳、伊藤駿 監訳</t>
  </si>
  <si>
    <t>イギリス教育社会学の重鎮が障害者教育を本格的に論ずる本書は、社会学的な視点を用いて、特殊教育やインクルーシブ教育を構成する教育的、社会的、政治的、経済的実践を理解し、それらの変化を分析することを目的とする。日本教育界への示唆も大きい一冊。</t>
  </si>
  <si>
    <t>A4・424ページ</t>
  </si>
  <si>
    <t>逐条学校教育法　〈第９次改訂版〉</t>
  </si>
  <si>
    <t>鈴木勲　編著</t>
  </si>
  <si>
    <t>学校教育法の解釈・運用の定本。専門職大学及び専門職短期大学の創設、学習者用デジタル教科書の導入、大学教育の質の保証と向上に係る改正等を盛り込み、参照条文・判例・通知等を整理。各条に詳細な解説を施した教育関係者必携の書。</t>
  </si>
  <si>
    <t>A5・1416ページ</t>
  </si>
  <si>
    <t>外国語教育を変えるために</t>
  </si>
  <si>
    <t>境 一三、山下一夫、吉川龍生、縣 由衣子</t>
  </si>
  <si>
    <t>外国語教育の置かれた状況を確認し、今に至る歴史を振り返り、これからの外国語教育について考えます。大学だけにとどまらず、初等中等教育での外国語授業について、背景にある考えもひもとき、生徒・学生が社会に出ても使える能力を身につけられるようにするための教育のあり方を考えていきます。</t>
  </si>
  <si>
    <t>A5・186ページ</t>
  </si>
  <si>
    <t>メディアリテラシー</t>
  </si>
  <si>
    <t>坂本旬　編著、山脇岳志　編著</t>
  </si>
  <si>
    <t>メディアリテラシーと、その根幹にあるクリティカルシンキング。「一億総メディア社会」を生き抜くため、今、求められてるスキルを育む一冊。メディア経営から、SNS分析、デジタルシティズンシップにいたるまで、当代の専門家たちが集結。学校でのメディアリテラシーを育む実践も10例掲載。</t>
  </si>
  <si>
    <t>A5判・396ページ</t>
  </si>
  <si>
    <t>Ａ5・246ページ</t>
  </si>
  <si>
    <t>A5・340ページ</t>
  </si>
  <si>
    <t>傷つきやすいアメリカの大学生たち</t>
  </si>
  <si>
    <t>立場の異なる論者の講演に対し、破壊と暴力をともなう激しい妨害を行う学生たち。教員の発言の言葉尻を捉えて糾弾し、辞任を求める激しいデモを展開。彼らはなぜ、そのような暴挙を振るうのか？キャンセルカルチャー、ポリティカル・コレクトネス（ポリコレ）問題を知るための必読書がついに邦訳。</t>
  </si>
  <si>
    <t>四六・464ページ</t>
  </si>
  <si>
    <t>学校メンタルヘルスハンドブック</t>
  </si>
  <si>
    <t>日本学校メンタルヘルス学会　編</t>
  </si>
  <si>
    <t>１項目５ページ前後で知識理解と対応のヒントをまとめた。いじめ・うつ・ひきこもり・発達障害・虐待等の子どもの問題だけでなく、教職員・保護者が抱える問題、地域連携の問題も取り上げた三部構成。現場の問題に向き合い続ける学校関係者・医師・研究者を擁する学会が最新の知見を提供する。</t>
  </si>
  <si>
    <t>変動する大学入試</t>
  </si>
  <si>
    <t>伊藤実歩子　編著</t>
  </si>
  <si>
    <t>日本の入試改革において参考とされることも多い、フランス、イギリスなどヨーロッパの入試。しかし、それらの制度も日本と同様、多くの課題を抱え、変動しつつある。本書では各国の入試制度の特徴や課題を詳らかにし、日本との比較を通してこれからの入試のあり方を考える。</t>
  </si>
  <si>
    <t>学習評価ハンドブック</t>
  </si>
  <si>
    <t>エリザベス・F・バークレイ、クレア・ハウエル・メジャー</t>
  </si>
  <si>
    <t>アクティブラーニングはどのように評価すればよいのか。本書はそんな疑問にも答えてくれる。学習評価の考え方やデザインに加えて、50の技法を教室やオンラインでの活用例を交えて具体的に紹介する。教育を実践する全ての人におすすめの1冊。</t>
  </si>
  <si>
    <t>Ｂ５・416ページ</t>
  </si>
  <si>
    <t>国語科教員向けおすすめセット①（マニュアル5冊）</t>
  </si>
  <si>
    <t>国語科教員を目指す人、また教壇に立っているすべての人へ。実践的授業マニュアル5冊セット。『古典教育をオーバーホールする』菊野雅之、『文学授業のカンドコロ』助川幸逸郎ほか、『#卒論修論一口指南』田中草大、『古典教育と古典文学研究を架橋する』井浪真吾、『国語の授業の作り方』古田尚行。</t>
  </si>
  <si>
    <t>19.ai</t>
  </si>
  <si>
    <t>A5判・472ページ</t>
  </si>
  <si>
    <t>竹内誠、白坂蕃、新井博　編</t>
  </si>
  <si>
    <t>観光・娯楽・スポーツという三つの観点から日本人の余暇行動をとらえ，それらの産業・文化としての発展を地域の事例から解説。〔内容〕日本近代と観光／旅行業の成立と展開／遊び／風俗・飲食／映画・演劇／球技／陸上競技／体操／他</t>
  </si>
  <si>
    <t>松永昌三、吉原健一郎、田村貞雄、栗田尚弥　編</t>
  </si>
  <si>
    <t>近代以前の日本列島各領域の歴史的変遷と，海外地域との相互関係を考察。〔内容〕領域の歴史（ヤマト・日本／アイヌ・蝦夷／琉球・沖縄／政争と兵乱）／国際関係（朝鮮・韓国／中国／東南アジア／ヨーロッパ）</t>
  </si>
  <si>
    <t>B5・388ページ</t>
  </si>
  <si>
    <t>近代の日本列島各領域の変遷と国際関係を考察。〔内容〕領域の歴史（明治国家と内国植民地／軍事・兵制／大日本帝国と植民地）／国際関係（開国／移民・出稼ぎ／国際交流・国際連帯／戦争／大日本帝国の崩壊と戦後処理／戦後の諸問題）</t>
  </si>
  <si>
    <t>阿部猛、落合功、谷本雅之、浅井良夫　編</t>
  </si>
  <si>
    <t>さまざまな生産業・流通業が，どのような土地で生まれ，どのように発展していったのかを地域の事例で語る「新しい郷土史」。主に農林水産業を紹介。〔内容〕米／麦／蔬菜／果樹／麻／藍／馬と牛／林業／三大漁業／養殖漁業／他</t>
  </si>
  <si>
    <t>B5・484ページ</t>
  </si>
  <si>
    <t>主に製造業・流通を紹介。〔内容〕鉱山業／醸造業／製粉／製糸／絹織物業／窯業／製鉄業／金属加工／時計／自動車／航空機／電子機器／有機肥料／和紙／製薬／石油化学製品／マッチ／家具／電力業／問屋／デパート／金融業／他</t>
  </si>
  <si>
    <t>吉原健一郎、西海賢二、滝口正哉　編</t>
  </si>
  <si>
    <t>主に精神的・文化的側面を取り上げる。〔内容〕宗教（古墳，修験・山伏，講，伊勢参り，隠れキリシタン）／教育（藩校，算額）／芸能（能・狂言・謡曲，相撲，祭・神楽，越後獅子，華道）／地域文化（遺跡保存，句碑・歌碑・記念碑）／他</t>
  </si>
  <si>
    <t>松永昌三、田村貞雄、栗田尚弥、浦井祥子　編</t>
  </si>
  <si>
    <t>情報を人間社会を成り立たせる文化ととらえて多角的にとらえる。〔内容〕道／言葉と記録（言葉，記録，地名，人名・戸籍）／情報とメディア（新聞・雑誌・出版，ラジオ・テレビ・映像，通信，情報工作，情報の保存と提供）／時刻と暦</t>
  </si>
  <si>
    <t>B5・488ページ</t>
  </si>
  <si>
    <t>戦争と軍隊の政治社会史</t>
  </si>
  <si>
    <t>吉田裕　編</t>
  </si>
  <si>
    <t>人々の「いのち」と暮らしに大きな影をおとす戦争と軍隊、そして天皇制。兵士や地域民衆、君主制のあり方という視点から共振する社会と政治の関係を問い直し、戦争と軍隊をめぐる東アジアの同時代史へと視界をひらく。</t>
  </si>
  <si>
    <t>A5・460ページ</t>
  </si>
  <si>
    <t>租借地大連における日本語新聞の事業活動</t>
  </si>
  <si>
    <t>荣元</t>
  </si>
  <si>
    <t>新聞社主催の各種事業に着目する独創的な視角・新聞への投書や児童の回想録を用いて、文化事業に参加した読者側の反応にも目を向けて本格的に『満洲日日新聞』を検証。丹念な紙面分析と新資料の発掘・単なる言説分析を超え、広い視野・学問分野横断的な手法によって分析した研究書。</t>
  </si>
  <si>
    <t>A5・246ページ</t>
  </si>
  <si>
    <t>中華民国史研究の動向</t>
  </si>
  <si>
    <t>川島真、中村元哉　編著</t>
  </si>
  <si>
    <t>中国近代史は、日本と対立・共存の関係にあった時代であると同時に、現在の中国・香港・台湾の自己認識にかかわる重要な時代でもある。中国と日本の学者は、それぞれこの時代をどのように理解しているのだろうか。日本から東アジア近現代史を考える。</t>
  </si>
  <si>
    <t>2019年4月刊行</t>
  </si>
  <si>
    <t>エネルギー４００年史</t>
  </si>
  <si>
    <t>薪から石炭、石油、天然ガス。そして原子力、風力・太陽光などの再生可能エネルギー。人類はいかにエネルギー資源を見出し利用してきたか。連綿と続くエネルギー源の発見と利用法の発明、その発展と普及の遠大な軌跡を、それらを動かした有名無名の「人間」の物語として描き上げる。ピュリッツァー賞受賞者の力作。</t>
  </si>
  <si>
    <t>2019年7月刊行</t>
  </si>
  <si>
    <t>ジャレド・ダイアモンド文庫6冊セット</t>
  </si>
  <si>
    <t>ジャレド・ダイアモンド</t>
  </si>
  <si>
    <t>人間社会はなぜ今のような形になったのか？1万3000年にわたる人類史のダイナミズムに隠された壮大な謎に、分子生物学から言語学に至るまでの最新の知見を編み上げて挑むジャレド・ダイヤモンド博士。読みやすい文庫サイズ6冊をセットでご用意しました。世界の見方が変わる良書、在学中の読破がオススメです。</t>
  </si>
  <si>
    <t>文庫</t>
  </si>
  <si>
    <t>A5・914ページ</t>
  </si>
  <si>
    <t>ローマ帝国衰亡史 全10冊セット</t>
  </si>
  <si>
    <t>Ｅ・ギボン</t>
  </si>
  <si>
    <t>ローマが倒れる時、世界もまた倒れるといわれた強大な帝国は、なぜ滅亡したのか。一世紀から一五世紀までの壮大なドラマを、最高・最適の訳でおくる。</t>
  </si>
  <si>
    <t>1996年9月刊行</t>
  </si>
  <si>
    <t>史記　全8冊セット</t>
  </si>
  <si>
    <t>司馬遷</t>
  </si>
  <si>
    <t>中国歴史書の第一に位する「史記」全訳。帝王の本紀十二巻、封建諸侯の世家三十巻、庶民の列伝七十巻。さらに書・表十八巻より成る。</t>
  </si>
  <si>
    <t>1995年11月刊行</t>
  </si>
  <si>
    <t>正史三国志　全8冊セット</t>
  </si>
  <si>
    <t>陳寿</t>
  </si>
  <si>
    <t>後漢末の大乱から呉の滅亡に至る疾風怒濤の百年弱を列伝体で活写する。厖大な裴注をも全訳し、詳注、解説、地図、年表、人名索引ほかを付す。</t>
  </si>
  <si>
    <t>1993年7月刊行</t>
  </si>
  <si>
    <t>ビジュアル大図鑑　中国の歴史</t>
  </si>
  <si>
    <t>DK社　編　佐川英治・岸本美緒　日本語版監修</t>
  </si>
  <si>
    <t>5,000年前の神話上の君主から清朝の最後の皇帝溥儀まで、中国の歴史の比類なきビジュアル年代大図鑑。中国最初の王朝の登場と初期の中国の戦乱がどのようにして皇帝主導の王朝を生み出したのか、そして中国の長い帝国時代を、貴重な多数の美術品や工芸品を織り交ぜてビジュアルで解説する。</t>
  </si>
  <si>
    <t>B4変型・400ページ</t>
  </si>
  <si>
    <t>A5・370ページ</t>
  </si>
  <si>
    <t>A5・960ページ</t>
  </si>
  <si>
    <t>A5・570ページ</t>
  </si>
  <si>
    <t>B5・216ページ</t>
  </si>
  <si>
    <t>62_白水社</t>
  </si>
  <si>
    <t>白水社</t>
  </si>
  <si>
    <t>A5・492ページ</t>
  </si>
  <si>
    <t>A5・450ページ</t>
  </si>
  <si>
    <t>四六・304ページ</t>
  </si>
  <si>
    <t>世界史大年表　増補版</t>
  </si>
  <si>
    <t>人類の始まりから今日まで、壮大な世界史を多元的多面的にとらえた本格的大年表。世界諸地域の事項を内外の権威ある文献で検討・採録し詳述。「調べる」とともに「読める」画期的な大年表。検索機能を備えたデータCD-ROM付き。</t>
  </si>
  <si>
    <t>B5判  ・ CD-ROM付き  ・  832ページ</t>
  </si>
  <si>
    <t>日清戦争の研究　全３巻</t>
  </si>
  <si>
    <t>檜山幸夫</t>
  </si>
  <si>
    <t>日清戦争を日本史の立場から歴史的な意義を追究し、その実態を解明するために多角的な視点からその全体像を描く。1994・1995年に行った日清戦争百年国内及び国際シンポジウムの成果を継承。日清戦争120周年の現代の研究状況を踏まえ、改めて日清戦争史論を提起。著者永年の研究の集体成。</t>
  </si>
  <si>
    <t>2022年４月〜2023年3月刊行</t>
  </si>
  <si>
    <t>A５・平均764ページ</t>
  </si>
  <si>
    <t>大正天皇実録　補訂版　既刊６冊（第一〜第六）</t>
  </si>
  <si>
    <t>宮内省図書寮　編修／岩壁義光　補訂</t>
  </si>
  <si>
    <t>大正天皇崩御90年を迎え、「天皇紀」、「天皇実録」中、唯一未公刊であった「大正天皇実録」を補訂して刊行。今回の翻刻にあたって、底本原文のカタカナ表記を平仮名にすると共に、底本に補訂を加え、その根拠を註で明示した。墨塗り部分については、註記にて墨塗り部分の状態を明記した。</t>
  </si>
  <si>
    <t>2016年12月〜2021年２月刊行</t>
  </si>
  <si>
    <t>菊・平均482ページ</t>
  </si>
  <si>
    <t>三笠宮崇仁親王</t>
  </si>
  <si>
    <t>三笠宮崇仁親王伝記刊行委員会　編</t>
  </si>
  <si>
    <t>戦中は軍人、戦後は歴史学者、晩年は皇族の長老として、類い稀な100年の生涯。日々の行動を詳述した実録と百合子妃の談話、研究者・関係者の論考により、公私余すこと無く人間像に迫る。秘蔵写真約400点を収録。</t>
  </si>
  <si>
    <t>菊・1394ページ</t>
  </si>
  <si>
    <t>土芥寇讎記（新装版）</t>
  </si>
  <si>
    <t>金井圓　校注</t>
  </si>
  <si>
    <t>元禄時代、243の大名の家族、系譜、略歴、領地、藩主の行跡・批評などを列挙した大名評判記。作者や目的は不明ながら藩政史料の少ない中小諸藩も論評した貴重な文献。新装復刊にあたり、判型を拡大し解説を付す。</t>
  </si>
  <si>
    <t>菊・732ページ</t>
  </si>
  <si>
    <t>日本の梵鐘（新装版）</t>
  </si>
  <si>
    <t>寺院の法具で、時や祭礼、非常時を告げる梵鐘。古代～近世の日本および琉球の梵鐘の法量その他のデータを、火災・供出などで失われたものも含めて収集し系統的に叙述する。日本史・仏教史・考古学・金工史研究の基本文献。</t>
  </si>
  <si>
    <t>帝国主義国の軍隊と性</t>
  </si>
  <si>
    <t>林博史</t>
  </si>
  <si>
    <t>植民地を広げる帝国主義国家は、兵士の管理や性病予防のため軍用性的施設を設置した。英国の事例を中心にフランス・ドイツ・米国などの売春管理政策を比較・分析。軍隊と性についての歴史と問題点を世界史的視座で捉えなおし、日本軍「慰安婦」制度の歴史的な位置づけと特徴に迫る。</t>
  </si>
  <si>
    <t>四六・486ページ</t>
  </si>
  <si>
    <t>20.ai</t>
  </si>
  <si>
    <t>ソウル・ハンターズ</t>
  </si>
  <si>
    <t>ヴィヴェイロス・デ・カストロ、ハイデガー、インゴルド、ラカンらの思想を武器に、シベリアの狩猟民の世界に肉薄する。人間と人間ならざるものが対等に出会う地平を描き出し、人類学の「存在論的転回」を決定づけるパースペクティヴィズムの重要著作。</t>
  </si>
  <si>
    <t>四六・384ページ</t>
  </si>
  <si>
    <t>親族の基本構造</t>
  </si>
  <si>
    <t>2000年12月刊行</t>
  </si>
  <si>
    <t>日本の民俗信仰を知るための30章</t>
  </si>
  <si>
    <t>八木透</t>
  </si>
  <si>
    <t>日本の年中行事と表裏一体の関係にある民俗信仰。仏教や神道のようなものから、各地の民間信仰や伝承など、日本には多種多様な民俗信仰があります。それら「祈り」に対する信仰に民俗学の視点からアプローチします。</t>
  </si>
  <si>
    <t>2019年5月発行</t>
  </si>
  <si>
    <t>A5判・444ページ</t>
  </si>
  <si>
    <t>東アジア文化講座・全4巻セット</t>
  </si>
  <si>
    <t>染谷智幸、金文京、小峯和明、ハルオ・シラネ　編</t>
  </si>
  <si>
    <t>中国から拡まった漢字漢文に基づく思想や文化は、東アジア地域でどのように展開し、継承と反発をくり返し、独自のものに再創造されたのか。中国、朝鮮半島、日本、琉球、ベトナムなど、十九世紀以前の前近代の東アジアを俯瞰し論じていく。これからの東アジアを生き抜くヒントがここにある。</t>
  </si>
  <si>
    <t>A5・各巻450ページ前後</t>
  </si>
  <si>
    <t>世界の仮面文化事典</t>
  </si>
  <si>
    <t>吉田憲司 編者代表/国立民族学博物館 特別協力</t>
  </si>
  <si>
    <t>世界各地の獣・神・精霊・魔物などを表す仮面を、舞踊・劇・儀式・カーニバルなどとともに解説。掲載写真は400点以上、地域ごとに各項目4p／6pの読み切り構成で解説。</t>
  </si>
  <si>
    <t>世界の食文化百科事典</t>
  </si>
  <si>
    <t>野林厚志　編集委員長</t>
  </si>
  <si>
    <t>食べるという行為は最も原始的な富の形態として生産、貯蔵、交換を通じ経済活動を構築し、地域の風土と結びついた食べ物は、人々のアイデンティティと深い関わりをもっている。本事典は食文化の体系を理解するための基礎的・学際的な知識を提供する一冊。</t>
  </si>
  <si>
    <t>A5・716ページ</t>
  </si>
  <si>
    <t>民具学事典</t>
  </si>
  <si>
    <t>日本民具学会　編</t>
  </si>
  <si>
    <t>失いつつある民具の調査・研究、収集・保存・普及を目的とした活動を行ってきた日本民具学会が総力をあげて編集した中項目事典。個別の民具の紹介、解説ではなく当該の民具、民具群を通して何が明らかになるのか、一歩進んだ民具研究の成果をまとめることを目指した。</t>
  </si>
  <si>
    <t>A5・658ページ</t>
  </si>
  <si>
    <t>アイヌ文化史辞典</t>
  </si>
  <si>
    <t>関根達人、菊池勇夫、手塚薫、北原モコットゥナㇱ　編</t>
  </si>
  <si>
    <t>北方世界で長年暮らしてきたアイヌ民族の歴史・文化・社会がわかる、初めての総合辞典。ひと・もの・こころの3部構成から成り、歴史をはじめ、考古資料や民具に基づく物質文化や言語・口承文芸・儀礼の精神文化など、約1000項目を図版も交え詳しく解説する。地図・年表・索引など付録も充実。</t>
  </si>
  <si>
    <t>菊・708ページ</t>
  </si>
  <si>
    <t>21.ai</t>
  </si>
  <si>
    <t>測量・地図百五十年史</t>
  </si>
  <si>
    <t>「測量・地図百五十年史」編集委員会　編</t>
  </si>
  <si>
    <t>明治以来の測量と地図の歴史を、技術や政策、事業の変遷を中心に、産官学の動向を織り交ぜながら、通史として概観。</t>
  </si>
  <si>
    <t>B5・658ページ</t>
  </si>
  <si>
    <t>四六・248ページ</t>
  </si>
  <si>
    <t>22.ai</t>
  </si>
  <si>
    <t>戦争抵抗の倫理</t>
  </si>
  <si>
    <t>師井勇一　著</t>
  </si>
  <si>
    <t>第一次・第二次世界大戦下のアメリカで、兵役などの戦争参加をあくまでも拒否した若者たち。民主主義社会における良心の自由や市民責任はどうあるべきか。その思想と行動を膨大な史料から明らかにする。</t>
  </si>
  <si>
    <t>ビデオ・エスノグラフィーの可能性</t>
  </si>
  <si>
    <t>樫田美雄</t>
  </si>
  <si>
    <t>ビデオの緻密さと専門家的知識の奥行きを組み合わせて現場を解明する社会学の新しい研究方法を提唱。知識提供の学問ではなく、感受性向上のための学問としてのビデオ・エスノグラフィー。その理論と実践、意義や価値を詳解する。</t>
  </si>
  <si>
    <t>少年犯罪報道と心理主義化の社会学</t>
  </si>
  <si>
    <t>赤羽由起夫</t>
  </si>
  <si>
    <t>なぜ犯罪少年の「心」は語られたのか？1990年代～2000年代の戦後「第4の波」の少年犯罪報道を探り、子どもの「心」を問題化する現代社会の性質を明らかにする！</t>
  </si>
  <si>
    <t>A5・218ページ</t>
  </si>
  <si>
    <t>職業婦人の歴史社会学</t>
  </si>
  <si>
    <t>濱貴子</t>
  </si>
  <si>
    <t>職業婦人と呼ばれた女性たちの実態・表象分析から、ジェンダー秩序の形成と変容のプロセスを、歴史社会学的に明らかにする。</t>
  </si>
  <si>
    <t>趣味の社会学　文化・階層・ジェンダー</t>
  </si>
  <si>
    <t>片岡栄美</t>
  </si>
  <si>
    <t>ピエール・ブルデューの『ディスタンクシオン』の問題意識を共有しながら、社会調査や計量分析を基に、日本における文化的オムニボア（文化的雑食性）という特性を浮き彫りにする。そして、日本で文化の再生産が隠蔽されてきたメカニズムを解き明かす。</t>
  </si>
  <si>
    <t>現代フランスのエリート形成　言語資本と階層移動</t>
  </si>
  <si>
    <t>山﨑晶子</t>
  </si>
  <si>
    <t>ピエール・ブルデューとジャン＝クロード・パスロンが提示した「言語資本」概念を下敷きに、難関高等教育機関の入学試験の際のフランス語の運用能力に着目し、現代フランスでエリートになるためには、フランス語の卓越した運用能力が重視され、それ自体が資本として機能していることを明らかにする。</t>
  </si>
  <si>
    <t>〈サラリーマン〉の文化史</t>
  </si>
  <si>
    <t>鈴木貴宇</t>
  </si>
  <si>
    <t>各時代の文学作品や漫画、映画、労働組合の文化活動はサラリーマンをどのように描いてきたのか。史・資料を精読し、小市民・インテリと称された「ありふれた一般人」の集合体が一億総中流の象徴として「安定と平凡な家庭生活」を求めた実態を分析する労作。</t>
  </si>
  <si>
    <t>社会疫学〈上〉</t>
  </si>
  <si>
    <t xml:space="preserve">リサ・F・バークマン、イチロー・カワチ、M・マリア・グリモール 編 </t>
  </si>
  <si>
    <t>「上流」にある健康の社会的決定要因に挑む！　健康格差、ソーシャル・キャピタル、行動介入、子どもの貧困、働き方改革、日本が直面する課題解決のヒントがここに。イチロー・カワチ教授（ハーバード公衆衛生大学院）の人気講義“Society and Health”の指定教科書待望の邦訳。</t>
  </si>
  <si>
    <t>社会疫学〈下〉</t>
  </si>
  <si>
    <t>研究を政策につなげる！　行動経済学を応用した保健対策、ライフコース・アプローチ、社会的決定要因が健康に影響を及ぼす生物学的メカニズム、社会を動かすアドボカシーまで。イチロー・カワチ教授（ハーバード公衆衛生大学院）の人気講義“Society and Health”の指定教科書待望の邦訳。</t>
  </si>
  <si>
    <t>東京の生活史</t>
  </si>
  <si>
    <t>岸政彦　編</t>
  </si>
  <si>
    <t>「１５０人が語り、１５０人が聞いた、東京の人生」。いまを生きるひとびとの膨大な語りを一冊に収録した、かつてないスケールで編まれたインタビュー集。紀伊國屋じんぶん大賞2022受賞作。</t>
  </si>
  <si>
    <t>A5・1216ページ</t>
  </si>
  <si>
    <t>数理社会学事典</t>
  </si>
  <si>
    <t>数理社会学会 数理社会学事典刊行委員会 編</t>
  </si>
  <si>
    <t>数学的論理を用いて社会現象を記述し説明することを目的とする「数理社会学」。データサイエンスの一翼を担う本分野の事典は、現代社会において必携のものである。</t>
  </si>
  <si>
    <t>A5・782ページ</t>
  </si>
  <si>
    <t>戦後沖縄生活史事典　1945-1972</t>
  </si>
  <si>
    <t>川平成雄、松田賀孝、新木順子　編</t>
  </si>
  <si>
    <t>米軍統治下の戦後沖縄で、激動の波に翻弄されながらもたくましく生きた人びとの暮らしを知る事典。米軍本島上陸から27年後の沖縄返還まで、生活に深く関わった出来事111項目を政治・経済・社会・娯楽・食・伝統工芸など多彩なテーマで紹介。随所にコラムをちりばめ、参考文献や索引を付載。</t>
  </si>
  <si>
    <t>菊・500ページ</t>
  </si>
  <si>
    <t>2017年12月刊行</t>
  </si>
  <si>
    <t>23.ai</t>
  </si>
  <si>
    <t>新訂第5版　安全保障学入門</t>
  </si>
  <si>
    <t>防衛大学校安全保障学研究会</t>
  </si>
  <si>
    <t>平和安全法制など最新の課題を盛り込み定評のロングセラーを全改訂。新たに「勢力均衡と同盟」「覇権」「国際協力の理論」の章を加えた決定版。われわれをめぐる“脅威”の正体を明らかにし、どう考えるべきかの見取り図を提示する。</t>
  </si>
  <si>
    <t>2018年8月刊行</t>
  </si>
  <si>
    <t>Ａ５・528ページ</t>
  </si>
  <si>
    <t>地方自治における政治の復権</t>
  </si>
  <si>
    <t>後房雄</t>
  </si>
  <si>
    <t>「日本の地方自治は〈政治〉の契機が決定的に弱い」という問題意識から著者の関与経験も踏まえ，地方自治への〈政治〉の復権を説く。ポピュリズム首長，ローカルマニフェスト，二元代表制の問い直し，地方政府形態論，行政評価・行政経営論，市民参加の実質化などの重要問題を理論的に考察した論文集。</t>
  </si>
  <si>
    <t>法臨床学への転回　全３巻</t>
  </si>
  <si>
    <t>和田仁孝</t>
  </si>
  <si>
    <t>「臨床」の語は，近年安易に流布されている嫌いがある。著者は，それを再定位し，客観的認識よりも価値・目的，問題への処方の視点が組み込まれた学問手法ととらえる。解釈法社会学の手法をさらに深化させ，〈法〉の語りの抑圧性を批判的に検証しつつ「臨床」をとらえ直し，「法臨床学」へと舵を切る。</t>
  </si>
  <si>
    <t>聖地の紛争とエルサレム問題の諸相</t>
  </si>
  <si>
    <t>山本健介</t>
  </si>
  <si>
    <t>ますます混迷を深めていくエルサレム問題、そしてその中核に位置する「聖地の紛争」。争いはいかに始まり、どのように続いてきたのか。看過されがちだったパレスチナ人の視点を軸に、複雑化する紛争の多様な貌を照らし出す。</t>
  </si>
  <si>
    <t xml:space="preserve">中国ビジネス法大全 </t>
  </si>
  <si>
    <t>射手矢好雄</t>
  </si>
  <si>
    <t>日本は中国とどう向き合うべきか。中国の法律制度を知るには、法律の条文だけでなく、中国という国の仕組み、中国共産党の指導の実態を知る必要がある。総論でざっくりと中国全体を解説し、各論ではじっくりと中国ビジネス法を詳述する。主要法令一覧や実務に役立つ図表も充実。</t>
  </si>
  <si>
    <t>A5・500ページ</t>
  </si>
  <si>
    <t>新版　現代の行政〔第２版〕</t>
  </si>
  <si>
    <t>森田朗　著</t>
  </si>
  <si>
    <t>行政学の基礎知識、学説史、最新の論点など、行政学の全体像を理解するために必要なポイントを分かりやすく整理し、解説しています。コロナ禍や行政DXの進展等を踏まえ、好評を博した初版（2017年刊行）を改訂しました。</t>
  </si>
  <si>
    <t>A5判・252ページ</t>
  </si>
  <si>
    <t>論点体系　金融商品取引法【第2版】【全3巻】</t>
  </si>
  <si>
    <t xml:space="preserve">黒沼悦郎、太田　洋　編著 </t>
  </si>
  <si>
    <t>金商法の膨大な体系を整理し、実務上の論点を提示！論点を抽出したうえで、論点ごとに判例、解釈指針、ガイドラインなど考え方を過不足なく解説。金融法務の第一線で活躍する研究者・弁護士が執筆。会社法・民法（債権法）、行政不服審査法の改正、各種ガイドライン等の改訂にも対応した第2版。</t>
  </si>
  <si>
    <t>論点体系　保険法【第2版】【全2巻】</t>
  </si>
  <si>
    <t>山下友信、永沢　徹　編著</t>
  </si>
  <si>
    <t>逐条形式で、保険に関わる実務を行ううえで問題となる「論点」を提示し、各論点について判例・学説・実務を踏まえて解説。逐条に加え、判例が重要な意味を持つ基本的な事項や主要な保険種類を体系立てて収録。気鋭の学者、保険実務の第一線で活躍する弁護士が執筆。新たな裁判例、最新の実務動向を反映した第2版。</t>
  </si>
  <si>
    <t>地方公務員制度講義〔第8版〕</t>
  </si>
  <si>
    <t>猪野積　著</t>
  </si>
  <si>
    <t>自治大学校・市町村アカデミーの職員研修の地方公務員制度テキストとしても採用されている定番教科書の改訂版。職員の自己研鑽、人事担当者の手引書として最適な書籍。2023年4月より施行される改正地方公務員法の内容を反映。</t>
  </si>
  <si>
    <t>要件事実国際私法【全3巻】</t>
  </si>
  <si>
    <t>大江　忠</t>
  </si>
  <si>
    <t>法の適用に関する通則法、国際民事訴訟法、準拠法の関係を踏まえて、要件事実を整理し、具体的な紛争を想定した設例をもとに解説。</t>
  </si>
  <si>
    <t>論点体系　独占禁止法【第2版】【全1巻】</t>
  </si>
  <si>
    <t>白石忠志、多田敏明　編著</t>
  </si>
  <si>
    <t>最新の法改正・裁判例等を反映した第2版。逐条形式で、条・項ごとに問題となる論点を実務的な切り口から取り上げて解説した書。裁判例・審決例に加えて、公取委の企業結合審査事例・相談事例やガイドラインを踏まえて詳解。</t>
  </si>
  <si>
    <t>A5判・856ページ</t>
  </si>
  <si>
    <t>論点体系　会社法【第2版】【全6巻】</t>
  </si>
  <si>
    <t xml:space="preserve">江頭憲治郎、中村直人　編著 </t>
  </si>
  <si>
    <t>会社法における判例と実務の現状を逐条形式で解説。実務上の問題点(論点)を網羅し、実務家の皆様の抱えている問題の迅速な解決に寄与する書。</t>
  </si>
  <si>
    <t>事実認定体系＜物権編＞＜担保物権編＞【全2巻】</t>
  </si>
  <si>
    <t>村田 渉 編著</t>
  </si>
  <si>
    <t>逐条形式で各裁判例の位置づけを明らかにし、法律要件に関する事実認定で何が重要かメルクマールとなるか、事実認定のルールや手法、留意点を提示する。民事裁判実務の第一線で活躍する裁判官による執筆。</t>
  </si>
  <si>
    <t>事実認定体系＜民法総則編＞【全2巻】</t>
  </si>
  <si>
    <t>事実認定体系＜契約総論編＞＜新訂　契約各論編＞【全4巻】</t>
  </si>
  <si>
    <t>逐条形式で各裁判例の位置づけを明らかにし、法律要件に関する事実認定で何が重要か、メルクマールとなるか、「事実認定のルールや手法、留意点」を提示。民事裁判実務の第一線で活躍する裁判官が執筆。</t>
  </si>
  <si>
    <t>論点体系　判例民法第3版【全11巻】</t>
  </si>
  <si>
    <t>能見善久、加藤新太郎 編</t>
  </si>
  <si>
    <t>第４版補訂版　要件事実民法【全9巻】</t>
  </si>
  <si>
    <t>2014年6月〜刊行</t>
  </si>
  <si>
    <t>空き家問題 解決を進める政策法務</t>
  </si>
  <si>
    <t>北村喜宣　著</t>
  </si>
  <si>
    <t>空家法施行後の運用を通して明らかになった課題を乗り越えるために、押さえておくべき法的論点や今後の展望を解説。自治体の担当職員が空き家問題解決を推し進めるための政策法務の道しるべとなる書</t>
  </si>
  <si>
    <t>政と官の五十年</t>
  </si>
  <si>
    <t>村松岐夫　著</t>
  </si>
  <si>
    <t>2017年に行政学・地方自治論の分野から文化功労者として顕彰された村松岐夫氏が、これまでに発表にした政官関係・官僚制研究論文を選りすぐってまとめた村松研究の集大成である論文集。</t>
  </si>
  <si>
    <t>A5判・336ページ</t>
  </si>
  <si>
    <t>要件事実消費者法</t>
  </si>
  <si>
    <t>大江忠　著</t>
  </si>
  <si>
    <t>「特定商取引に関する法律」、「割賦販売法」等の特別法が適用される具体的な消費者契約事例について、要件事実を基に訴訟の見通しを立てる理論解説書。消費者法の改正に対応</t>
  </si>
  <si>
    <t>A5判・704ページ</t>
  </si>
  <si>
    <t>A5・248ページ</t>
  </si>
  <si>
    <t>A5・314ページ</t>
  </si>
  <si>
    <t>環境経済・政策学事典</t>
  </si>
  <si>
    <t>環境経済・政策学会 編</t>
  </si>
  <si>
    <t>環境保全型産業社会のビジョンを探究することが全世界的課題となっている。経済発展と隣り合わせに起こる環境問題について、経済学からのアプローチに加え、経済活動や社会情勢を捉えコントロールする政策学の研究、さらには関連する諸科学を総動員した学際的研究の基本項目／重要項目を取り上げた、学会設立20周年を記念する中項目事典である。</t>
  </si>
  <si>
    <t>A5･814ページ</t>
  </si>
  <si>
    <t>A5判・304ページ</t>
  </si>
  <si>
    <t>歴代内閣・首相事典　増補版</t>
  </si>
  <si>
    <t>鳥海靖、季武嘉也　編</t>
  </si>
  <si>
    <t>伊藤博文内閣から第二次岸田文雄内閣まで、101代の内閣と64名の首相を網羅し平易に解説した増補版。各内閣に関連する政党、政治・経済・社会上の政策・事件など、初版刊行以降の時事項目を新たに加えた約310項目を収録。激動の日本近現代史がみえてくる決定版。</t>
  </si>
  <si>
    <t>菊・928ページ</t>
  </si>
  <si>
    <t>24.ai</t>
  </si>
  <si>
    <t>市場整合的ソルベンシー評価</t>
  </si>
  <si>
    <t>Mario V. Wuthrich、Michael Merz／田中周二、清水泰隆　監訳</t>
  </si>
  <si>
    <t>本書では、SSTの作成にもかかわり、この分野の第一人者である著者が、新ソルベンシー規制といった近年の保険業界での変革に合わせて、リスク管理のために必要な数学の技術や概念を解説する。</t>
  </si>
  <si>
    <t>コモンズのガバナンス</t>
  </si>
  <si>
    <t>エリノア・オストロム／原田禎夫、齋藤暖生、嶋田大作　訳</t>
  </si>
  <si>
    <t>人びとが共有する資源（コモンズ）の安定的な管理には、政府の介入か私有化しかないという定説に異を唱え、人びとによる自治が着目されるさきがけとなった不朽の名著。2009年ノーベル経済学賞受賞、待望の翻訳！</t>
  </si>
  <si>
    <t>企業で働く個人の主体的なキャリア形成を支える学習環境</t>
  </si>
  <si>
    <t>荒木淳子</t>
  </si>
  <si>
    <t>人はどのように主体的にキャリア形成をすれば良いのか。企業は社員の主体的なキャリア形成をどのように支援すれば良いのか。主体的なキャリア形成を、仕事に関わるアイデンティティ形成と学習環境という側面から捉えなおし、個人、企業、社会にとって有効な学習環境づくりへの視座を示す。</t>
  </si>
  <si>
    <t>A5・608ページ</t>
  </si>
  <si>
    <t>A5・612ページ</t>
  </si>
  <si>
    <t>監視資本主義</t>
  </si>
  <si>
    <t>ショシャナ・ズボフ／野中香方子　訳</t>
  </si>
  <si>
    <t>「監視資本主義」という言葉を生み出したハーバードビジネススクール名誉教授が示す、資本主義と人類の未来のビッグピクチャー。原書は2019年に刊行され、世界的な話題書に。</t>
  </si>
  <si>
    <t>暴力と不平等の人類史</t>
  </si>
  <si>
    <t>ウォルター・シャイデル／鬼澤忍、塩原通緒　訳</t>
  </si>
  <si>
    <t>石器時代から現代まで人類の富を平等化させてきたものは何だったのか。歴史的データを分析し、平等化メカニズムをつきとめた意欲作。</t>
  </si>
  <si>
    <t>A5・736ページ</t>
  </si>
  <si>
    <t>A5・692ページ</t>
  </si>
  <si>
    <t>コトラー＆ケラー＆チェルネフ　マーケティング・マネジメント　〔原書16版〕</t>
  </si>
  <si>
    <t>恩藏直人 監訳/バベルプレス株式会社 翻訳協力</t>
  </si>
  <si>
    <t>種々のマーケティング理論から今日的なマーケティングの実践例までを網羅的に解説。新たなマーケティング環境で必要とされる枠組みやツールを、マーケティング実務を担う責任者やマーケティングを専攻するMBA学生達が全て学ぶことができる内容となっている。</t>
  </si>
  <si>
    <t>A5・842ページ</t>
  </si>
  <si>
    <t>コトラーのマーケティング入門　〔原書14版〕</t>
  </si>
  <si>
    <t>恩藏直人　監訳／バベルプレス株式会社　翻訳協力</t>
  </si>
  <si>
    <t>マーケティングの第一人者コトラーによる、最も初心者向けの入門書。原書14版となる本書は、マーケティングとは何か、という基礎的な内容から、近年重要性が増しているデジタルマーケティングまで、豊富な事例とともに懇切丁寧に解説している。マーケティングに関心のある全ての人におすすめの一冊。</t>
  </si>
  <si>
    <t>社会経済史学事典</t>
  </si>
  <si>
    <t>社会経済史学会　編</t>
  </si>
  <si>
    <t>社会経済史学は学問分野として、中世またはそれ以前から現代に至る期間の全世界を網羅する。また、経済学と歴史学を基盤に、人文社会科学や自然科学も必要に応じて利用する学際性の強い学問である。本事典は社会経済史学の全体像を、最新状況を踏まえて体系的に解説する。</t>
  </si>
  <si>
    <t>A5判・400ページ</t>
  </si>
  <si>
    <t>25.ai</t>
  </si>
  <si>
    <t>詳注アリス　完全決定版</t>
  </si>
  <si>
    <t>全世界のアリス・ファンの尊敬を集める批評家、数学者ガードナーの遺作にして、アリス・マニアの聖典。高山宏による翻訳でお届けする、伝説のアリスうんちく大全。物語に付された、本文を凌駕する膨大な量の注、トリビアの数々、『不思議の国のアリス』『鏡の国のアリス』を完全新訳で収録。</t>
  </si>
  <si>
    <t>スヌーピーの父　チャールズ・シュルツ伝</t>
  </si>
  <si>
    <t>世界中で愛される漫画を終生描き続け、桁違いの成功を収める一方で、常に劣等感に苛まれていた天才漫画家。その生涯を、手紙やメモなどを含む秘蔵資料と親族・関係者への取材により描き出す。作者の人生と重ね合わせることで漫画の隠された意味を解き明かし、アメリカで大きな話題を巻き起こした決定的評伝。</t>
  </si>
  <si>
    <t>Ａ５・720ページ</t>
  </si>
  <si>
    <t>芭蕉の風景　上</t>
  </si>
  <si>
    <t>小澤實</t>
  </si>
  <si>
    <t>故郷・伊賀上野から出た芭蕉は江戸で自らの俳諧を確立。そして「野ざらし紀行」「笈の小文」「更科紀行」の旅へ。23歳から45歳までの芭蕉の吟行をなぞり、芭蕉と同じ土地で句を詠み続けた俳人・小澤實のライフワーク『芭蕉の風景』。句集未収録の約200句を収録。読売文学賞　随筆・紀行賞受賞</t>
  </si>
  <si>
    <t>菊判上製　312ページ</t>
  </si>
  <si>
    <t>芭蕉の風景　下</t>
  </si>
  <si>
    <t>いよいよ円熟する芭蕉の俳諧、旅もクライマックスの「おくのほそ道」から終焉の地、大阪へ。2000年から約20年にわたり、狂おしいほどの熱情で芭蕉の旅を追いかけた俳人・小澤實のライフワーク。句集未収録の約240句を収録。「読売文学賞　随筆・紀行賞」受賞</t>
  </si>
  <si>
    <t>菊判上製　440ページ</t>
  </si>
  <si>
    <t>伊勢物語古注釈大成　全7巻</t>
  </si>
  <si>
    <t>『伊勢物語』の主要古注釈を体系的に編集した「伊勢物語古注釈大成」シリーズ全7巻がついに完結。主要古注釈を体系的に編集のうえ翻刻し、解題と詳細な索引を付し読みやすい本文を提供する。</t>
  </si>
  <si>
    <t>中世王権の音楽と儀礼</t>
  </si>
  <si>
    <t>猪瀬千尋</t>
  </si>
  <si>
    <t>音楽はどのような政治性と権力性を有していたのか。遊芸ではなく、有職故実に裏打ちされた高度な政治の一環として音楽を捉えなおし、果たした役割を明らかにする。文学・歴史・芸能・美術史・建築史ほか、あらゆる視点から文献を読み解き、宮廷儀礼における音楽の実態を考察。</t>
  </si>
  <si>
    <t>A5判・452ページ</t>
  </si>
  <si>
    <t>中世王朝物語全集13 　八重葎　別本八重葎</t>
  </si>
  <si>
    <t>神野藤 昭夫　編</t>
  </si>
  <si>
    <t>五本の翻刻一覧を付し、伝本・表記の歴史のドラマを明らかにして、物語研究に新たな地平を開く(『八重葎』)。「八重葎」とは同名だが内容を異にする作品。現存する唯一の本の伝来解明とともに、このような物語が創出される現場に迫る解題を付す(『別本八重葎』)。</t>
  </si>
  <si>
    <t>A5判・498ページ</t>
  </si>
  <si>
    <t>中世王朝物語全集　14　松浦宮物語　雲隠六帖</t>
  </si>
  <si>
    <t>室城秀之、小川陽子</t>
  </si>
  <si>
    <t>「松浦宮物語」新古今集の代表的歌人藤原定家が作った幻想的な物語。東京国立博物館蔵伝後光厳院宸翰本『松浦宮物語』（古典籍覆製叢刊）を用いた。「雲隠六帖」光源氏および宇治十帖の人々の後日談である。上方版無刊記九冊本『雲隠六帖抄』の物語本文を用い、これに他四本を参照して校訂本文を作成。</t>
  </si>
  <si>
    <t>A5判・218ページ</t>
  </si>
  <si>
    <t>中世王朝物語全集　17、18　夢の通ひ路物語　上下（２巻）</t>
  </si>
  <si>
    <t>塩田公子</t>
  </si>
  <si>
    <t>権大納言と三の君の悲恋を軸としながら、多数の人物の複雑な人間関係と中世的なさまざまな挿話が絡み合う、中世王朝物語屈指の長編の、初の注釈・現代語訳である。本書の底本には、唯一の伝本である「蓬左文庫」所蔵の6巻6冊の写本を用いて、校訂本文を作成した。</t>
  </si>
  <si>
    <t>2021年3月上下巻完結</t>
  </si>
  <si>
    <t>A5判・平均336ページ</t>
  </si>
  <si>
    <t>中世王朝物語全集 22　物語絵巻集</t>
  </si>
  <si>
    <t>伊東 祐子　編</t>
  </si>
  <si>
    <t>絵巻物の形で伝わった物語、六作品を収める。なかでも『藤の衣物語絵巻』は注目すべき作品。白描絵の中には画中詞が書き込まれており、絵巻制作時の室町時代の口語を反映したものとして貴重な国語学的資料である。すべて初の現代語訳の試みであり、詳細な注と解説により、物語絵巻の世界を解き明かす。</t>
  </si>
  <si>
    <t>A5判・516ページ</t>
  </si>
  <si>
    <t>英国十八世紀文学叢書 〈全６巻〉</t>
  </si>
  <si>
    <t>［1 メロドラマ］ パミラ、あるいは淑徳の報い／［2 諷刺と綺想］ ガリヴァー旅行記／［3 カタストロフィ］ペストの記憶／［4 ゴシック］オトラント城　崇高と美の起源／［5 マイノリティ］アフリカ人､イクイアーノの生涯の興味深い物語／［6 ポルノグラフィ］エロティカ･アンソロジー</t>
  </si>
  <si>
    <t>四六判</t>
  </si>
  <si>
    <t>英文精読教室 〈全6巻〉</t>
  </si>
  <si>
    <t>柴田元幸 編・訳・註</t>
  </si>
  <si>
    <t>英語の小説を原文で読んで「わかる」楽しさは格別！詳細な註と周到な訳で、一人で学べる「教室」　１ 物語を楽しむ／２ 他人になってみる／３ 口語を聴く／４ 性差を考える／５ 怪奇に浸る／６ ユーモアを味わう</t>
  </si>
  <si>
    <t>プロレタリア文学とジェンダー</t>
  </si>
  <si>
    <t>飯田祐子、中谷いずみ、笹尾佳代　編著</t>
  </si>
  <si>
    <t>階級闘争が内包してきたジェンダー構造に着目し、小林多喜二や徳永直、葉山嘉樹、佐多稲子らの作品から、プロレタリア文学の実践を読み直す。民族やコロニアリズムなどの論点と階級闘争との交差にも着目して、プロレタリア文学の可能性と問題点を析出する。</t>
  </si>
  <si>
    <t>大修館シェイクスピア双書　第２集　リチャード二世</t>
  </si>
  <si>
    <t>篠崎実　編注</t>
  </si>
  <si>
    <t>［編注者が組み上げた英文テクストと充実した解説・注釈で原文を読み解くシリーズ］チューダー朝神話の原点となる王位喪失の悲劇。本文史のはらむ問題を解き明かし、歴史劇中白眉の詩がちりばめられた本文をあますところなく読み解く。</t>
  </si>
  <si>
    <t>大修館シェイクスピア双書　第２集　ヘンリー四世　第一部・第二部</t>
  </si>
  <si>
    <t>河合祥一郎　編注</t>
  </si>
  <si>
    <t>［編注者が組み上げた英文テクストと充実した解説・注釈で原文を読み解くシリーズ］シェイクスピア最高の喜劇的人物フォールスタッフが登場する傑作歴史劇。ハル王子こと、後のヘンリー五世がフォールスタッフを追放する問題もあり、リチャード二世からの王位簒奪問題もある。</t>
  </si>
  <si>
    <t>四六・502ページ</t>
  </si>
  <si>
    <t>大修館シェイクスピア双書　第２集　タイタス・アンドロニカス</t>
  </si>
  <si>
    <t>清水徹郎　編注</t>
  </si>
  <si>
    <t>［編注者が組み上げた英文テクストと充実した解説・注釈で原文を読み解くシリーズ］復讐が復讐を呼ぶ流血の古代ローマ。究極の悪党エアロンが身を捨てて愛児を守る。「子供は助けろ。…さなくば何が起ころうと知らぬ。復讐に憑かれて皆滅ぶがいい」軍人政治家ルーシアスは、聞く耳を持つのか？</t>
  </si>
  <si>
    <t>四六・242ページ</t>
  </si>
  <si>
    <t>大修館シェイクスピア双書　第２集　ウィンザーの陽気な女房たち</t>
  </si>
  <si>
    <t>竹村はるみ　編注</t>
  </si>
  <si>
    <t>［編注者が組み上げた英文テクストと充実した解説・注釈で原文を読み解くシリーズ］大酒飲みの大食漢で女好き。大言壮語を吐くが、小心者。道徳観念はかけらもなく、己の欲望にはとことん正直。愛すべき名物キャラクターのフォルスタッフがウィンザーの陽気な住人達と巻き起こす大騒動。</t>
  </si>
  <si>
    <t>漢詩創作のための詩語集</t>
  </si>
  <si>
    <t xml:space="preserve"> 石川忠久　監修</t>
  </si>
  <si>
    <t>延べ25000の詩語を詠みたいテーマ・心情など１２００余の分類によって配列。平仄・韻目・読み・語義も記してあり、漢詩の作法にかなった詩語が容易に選び出せる。韻目や詩語の読みから引ける５つの索引を完備。「故事一覧」や「題詠詩題一覧」など付録も充実。</t>
  </si>
  <si>
    <t>日本の感性と東洋の叡智</t>
  </si>
  <si>
    <t>中村順一</t>
  </si>
  <si>
    <t>シドニー総領事、ベルギー大使等を歴任した元外交官の著者が独特の文化をもつ日本を分析。日本人が元来もっていた特性「日本の感性」と、中国をはじめとするアジア圏から輸入された思想や風習「東洋の叡智」という切り口から、どう絡み合って文化形成がなされたか、その経緯を整理した一冊。</t>
  </si>
  <si>
    <t>2021年6月発行</t>
  </si>
  <si>
    <t>太宰治全集 全10冊セット</t>
  </si>
  <si>
    <t>太宰 治</t>
  </si>
  <si>
    <t>第一創作集『晩年』から『人間失格』、さらに『もの思う葦』ほか随想集も含め、清新な装幀でおくる待望の文庫版全集。</t>
  </si>
  <si>
    <t>1989年10月刊行</t>
  </si>
  <si>
    <t>宮沢賢治全集 全10冊セット</t>
  </si>
  <si>
    <t>宮沢賢治</t>
  </si>
  <si>
    <t>『春と修羅』、『注文の多い料理店』はじめ、賢治の全作品及び異稿を、綿密な校訂と定評ある本文によって贈る話題の文庫版全集。書簡など２巻増巻。</t>
  </si>
  <si>
    <t>1995年5月刊行</t>
  </si>
  <si>
    <t>フランチェスコ・ペトラルカ／池田廉　訳</t>
  </si>
  <si>
    <t>A5・524ページ</t>
  </si>
  <si>
    <t>名桜大学『琉球文学大系』編集刊行委員会 編纂</t>
  </si>
  <si>
    <t>世界の文字の図典〔普及版〕</t>
  </si>
  <si>
    <t>世界の文字研究会　編</t>
  </si>
  <si>
    <t>世界の文字はどのように生まれ、発達してきたのか。古代文字から現代の文字まで歴史上に現れた全ての文字を網羅。発生の由来と変遷、読み方・運用・文例、伝播と影響などを詳述し、数字や記号、便利な付録も充実。1200点の鮮明な図版でわかる、読んで、見て楽しい文字の大図鑑。</t>
  </si>
  <si>
    <t>2009年5月刊行</t>
  </si>
  <si>
    <t>菊判・640ページ</t>
  </si>
  <si>
    <t>平安時代記録語集成　上・下（全2巻）</t>
  </si>
  <si>
    <t>峰岸明</t>
  </si>
  <si>
    <t>半世紀以前より記録語辞典の編纂を志していた国語学の権威が遺した、平安時代の記録語約三万語の資料を集成。小右記・御堂関白記など11点から蒐集し、所出箇所（年月日・刊本頁行）・用例を示す。また、記録語辞典原稿の一部約2000項目を「記録語解義」として附載する。日本史・国語学・国文学、広く日本語に関心を有する読者必備の書。</t>
  </si>
  <si>
    <t>2016年7月刊行</t>
  </si>
  <si>
    <t>四六倍判・総3188ページ</t>
  </si>
  <si>
    <t>26.ai</t>
  </si>
  <si>
    <t>感覚のエデン　岡﨑乾二郎批評選集 vol.1</t>
  </si>
  <si>
    <t>岡﨑乾二郎</t>
  </si>
  <si>
    <t>抽象の力</t>
  </si>
  <si>
    <t>戦後美術史の不文明を晴らし、現在こそ、その力を発揮するはずの抽象芸術の可能性を明らかにする。批評的視点による大胆かつ刺戟的な近代美術論。そして何よりも「美術の力」理解のための絶好の案内書。第69回芸術選奨文部科学大臣賞（評論部門）受賞。</t>
  </si>
  <si>
    <t>Ａ５・440ページ</t>
  </si>
  <si>
    <t>16・17世紀の数学的音楽理論</t>
  </si>
  <si>
    <t>大愛崇晴</t>
  </si>
  <si>
    <t>本書では、自然観に大きな変革が生じた16・17世紀を中心に、音楽と数学の関係の展開を追いつつ、音楽を聴く主体の感性的判断の位置づけを分析。知性・理性の対象だった音楽が、感覚・感性の対象と見なされていく過程を精緻に読み解く。</t>
  </si>
  <si>
    <t>A5・700ページ</t>
  </si>
  <si>
    <t>アートにみる身ぶりとしぐさの文化史</t>
  </si>
  <si>
    <t>デズモンド・モリス ／伊達淳　訳</t>
  </si>
  <si>
    <t>お辞儀や舌を出すしぐさ、腕を組む、あくびをする、など、人間のさまざまな身ぶりとしぐさが芸術作品の中にどのように描かれているのか。著名な動物行動学者で画家でもある著者が、特定の身ぶりやしぐさについて、広範な時代・地域・ジャンルの芸術作品を紹介しながら解説する。図版総数231点。</t>
  </si>
  <si>
    <t>B5変型判・320ぺージ</t>
  </si>
  <si>
    <t>マンガ！　大英博物館マンガ展図録</t>
  </si>
  <si>
    <t>ニコル・クーリッジ・ルーマニエール、松葉涼子　編／松葉涼子　日本語版監修／山川早霧、飯原裕美　訳</t>
  </si>
  <si>
    <t>2019年、大英博物館で開催され大好評を博した「マンガ展」公式図録の日本語版。時代や掲載誌・出版社を横断し、広く文化としてのマンガを俯瞰するユニークな構成。名作の原画を含む図版を多数掲載、著名な漫画家のインタビューや、美術や歴史の観点からの考察記事も充実、マンガファン垂涎の一冊。</t>
  </si>
  <si>
    <t>A4変型判・352ページ</t>
  </si>
  <si>
    <t>日本刀工　刀銘大鑑</t>
  </si>
  <si>
    <t>飯田一雄</t>
  </si>
  <si>
    <t>日本刀研究の第一人者、その50年におよぶ研究成果と収集資料の集大成。日本刀史に名を残す代表工のみならず二・三流工まで加えた約4000人の刀工の経歴を詳細解説。約3000点の図版や写真を合わせ、索引や用語解説、主要刀工系図等を付して構成する刀工銘の決定版。</t>
  </si>
  <si>
    <t>2016年2月発行</t>
  </si>
  <si>
    <t>B5・968ページ</t>
  </si>
  <si>
    <t>古代中世絵絹集成</t>
  </si>
  <si>
    <t>泉武夫</t>
  </si>
  <si>
    <t>日本絵画史研究において、様式分析以外の手段で制作年代の判断を補強するために、絵画の基底材である絵絹（画絹）の組織の変化と絵画様式の変遷という点についての著者30年以上にわたる収集・調査の成果を公刊する。国宝40件・重要文化財78件を含む150件194点の作品の絹目画像を掲載。</t>
  </si>
  <si>
    <t>Ｂ4・220ページ</t>
  </si>
  <si>
    <t>新装版バウハウス叢書【全14巻】</t>
  </si>
  <si>
    <t>ヴァルター・グロピウス、L・モホリ=ナギ　編</t>
  </si>
  <si>
    <t>1919年、ヴァルター・ グロピウスの提唱により設立された芸術総合学校、バウハウス。グロピウスとバウハウスの基礎教育を支えたL・モホリ＝ナギの企画・編集で1925年から刊行が開始され、bauhausの名をモダン・デザインの歴史に刻んだ『バウハウス叢書』の日本語版、待望の復刊！</t>
  </si>
  <si>
    <t>B5・1996ページ</t>
  </si>
  <si>
    <t>ART SINCE 1900　図鑑1900年以後の芸術</t>
  </si>
  <si>
    <t>ハル・フォスター他　著</t>
  </si>
  <si>
    <t>20世紀から現在までのアートを知るための必要なすべてを備えた決定的な名著。芸術家・グループ、運動・動向、思潮・思想について800を超える作品図版とともに取り上げながら明快に論じる。</t>
  </si>
  <si>
    <t>A4変型・896ページ</t>
  </si>
  <si>
    <t>64-3_美術出版社</t>
  </si>
  <si>
    <t>美術出版社</t>
  </si>
  <si>
    <t>ライブラリー　日本美術史</t>
  </si>
  <si>
    <t xml:space="preserve">山下裕二　監修、高岸輝　監修 </t>
  </si>
  <si>
    <t>500点以上にもおよぶ豊富なビジュアルとともに日本美術の通史を学ぶ。25名の第一線で活躍する研究者たちが贈る「最新」の美術史を通じて、日本美術とは何か、そしてわたしたち日本人とは何かを知る手がかりとなる一冊。</t>
  </si>
  <si>
    <t>2014年3月刊行</t>
  </si>
  <si>
    <t>B5判・380ページ</t>
  </si>
  <si>
    <t>ライブラリー　西洋美術史</t>
  </si>
  <si>
    <t xml:space="preserve">秋山聰　監修、田中正之　監修 </t>
  </si>
  <si>
    <t>「美術」の起源から、現代まで、約700点におよぶ豊富なビジュアルとともに通史を学ぶ、最新の「西洋美術史」。重要項目を見開きごとに掲載し、そのポイントがひと目でわかる構成です。執筆者は第一線で活躍する研究者。最新の視点から、いま私たちが学ぶべきポイントをわかりやすく解説。</t>
  </si>
  <si>
    <t>B5判・432ページ</t>
  </si>
  <si>
    <t>美学の事典</t>
  </si>
  <si>
    <t>美学会　編</t>
  </si>
  <si>
    <t xml:space="preserve">あらゆるものに向けられる人間の感性は、どのように動き、何に動かされてるのでしょうか。洞窟壁画からVRまで、「美しい」から「醜い」まで、人間の感性を概観し、新たな思索の入り口となるような大変ユニークな一冊。 </t>
  </si>
  <si>
    <t>中世やまと絵史論</t>
  </si>
  <si>
    <t>髙岸輝</t>
  </si>
  <si>
    <t>やまと絵は中世の四百年間において、あらゆる絵画の基盤であった。多ジャンルの作例を分析し、視覚による世界把握のありようを探るとともに、絵師や流派による表現様式の展開を追う。権力者による注文、鑑賞、蒐集の実態にも目を向け、社会を映し出す鏡としての役割を鮮やかに解き明かした注目の書。</t>
  </si>
  <si>
    <t>中世仏教絵画の図像誌</t>
  </si>
  <si>
    <t>山本聡美</t>
  </si>
  <si>
    <t>日本美術史は、仏教との関係を看過して語りえない。漢訳仏典を淵源とする図像が絵巻や掛幅に広く用いられ、時に、世俗の文学や伝承とも結びついて多義的な意味と霊性を獲得した。中世日本における闇の表象を取り上げ、各々の図像成立と受容の歴史に迫る。</t>
  </si>
  <si>
    <t>A5判・504ページ</t>
  </si>
  <si>
    <t>27.ai</t>
  </si>
  <si>
    <t>科学・ビジネス英語活用辞典</t>
  </si>
  <si>
    <t>篠田義明　執筆主幹／前田秀夫　編集／ 渡辺洋一　校正・執筆協力</t>
  </si>
  <si>
    <t>科学技術用語や関連する英語を中心に約４万の豊富な用例を収集。「名詞＋動詞／形容詞」「動詞＋副詞／前置詞」「形容詞＋副詞／前置詞」などのコロケーション別にまとめた。また日本人が間違えやすい類語の使い分けや語法など注意すべき点を囲み記事で解説。科学技術英語の活用に役立つ。</t>
  </si>
  <si>
    <t>A5変型判・970ページ</t>
  </si>
  <si>
    <t>英米法律語辞典</t>
  </si>
  <si>
    <t>小山貞夫 編著</t>
  </si>
  <si>
    <t>法律英語を正しく理解するために、法律家・法実務家・法学生必携。見出し項目約35,000。法律専門語のみならず、法律関係の文献や報道記事を読む上で有用な一般語・日常語・俗語・人名も広範囲に採録。引きやすい小項目主義。クロスレファレンスも充実。</t>
  </si>
  <si>
    <t>2011年6月刊行</t>
  </si>
  <si>
    <t>A5判・1440ページ</t>
  </si>
  <si>
    <t>［例解］現代レトリック事典</t>
  </si>
  <si>
    <t>瀬戸賢一、宮畑一範、小倉雅明　編著</t>
  </si>
  <si>
    <t>たかがことば、されどことば。ことばによって人は傷つき、また鼓舞される。そこに働くのはレトリックの力。「ことばのあや」こそが人を動かし、世界を認識させる原動力になる。生気あふれる実例を挙げ、多彩な言語表現のありようを72のレトリックの技法を手がかりに解明する。</t>
  </si>
  <si>
    <t>大きな文字 二色刷り　明鏡国語辞典 第三版</t>
  </si>
  <si>
    <t>北原保雄　編</t>
  </si>
  <si>
    <t>『明鏡国語辞典 第三版』の大型版。通常版から文字を約1.5倍に拡大した。二色刷りを最大限に活かしたレイアウト。言葉の正しい使い方を詳しく解説。改まった場面で使える言葉がわかる「品格」欄。画数の多い漢字をズームアップ。漢字の書き分けや読み分けを解説。便利な索引付き。</t>
  </si>
  <si>
    <t>B5・1922ページ</t>
  </si>
  <si>
    <t>日本語シソーラス　第２版　類語検索辞典　</t>
  </si>
  <si>
    <t>山口翼　編</t>
  </si>
  <si>
    <t>意味の類似に従って言葉をグルーピングした類語検索辞典。収録語句数は類語辞典最大の、のべ33万語句。メール、手紙、論文など幅広く活用でき、ぴったりな語句・言い回しが必ず見つかる、最強の「ことば探し」辞典。</t>
  </si>
  <si>
    <t>2016年5月刊行</t>
  </si>
  <si>
    <t>A5・1626ページ</t>
  </si>
  <si>
    <t>日本語文法事典</t>
  </si>
  <si>
    <t>日本語文法学会 編</t>
  </si>
  <si>
    <t>20世紀後半以降格段の多様化・深化を遂げた日本語文法研究の成果を集大成。重要事項514項目を50音順に配列し、第一線の研究者133名がわかりやすく解説した。多角的な論議が交わされている事項については立脚点の異なる複数の研究者が執筆し、問題点を全体像の中で捉え直し複眼的な視点から今後を展望する基盤を提供。</t>
  </si>
  <si>
    <t>2014年7月刊行</t>
  </si>
  <si>
    <t xml:space="preserve">A5・762ページ </t>
  </si>
  <si>
    <t>大漢和辞典 全15巻</t>
  </si>
  <si>
    <t>諸橋轍次 著</t>
  </si>
  <si>
    <t>親字５万字、熟語53万語。古今の辞書、および詩経・論語・孟子・老荘をはじめとする先秦の文献から唐宋の詩文、明清小説、歴代の史書などに至るまで、あらゆる資料を渉猟参酌して収録した最大級の言葉の辞典。『語彙索引』は、国語辞典と同じように五十音順の仮名見出しから直接熟語の検索を可能にした。</t>
  </si>
  <si>
    <t>2000年5月刊行</t>
  </si>
  <si>
    <t xml:space="preserve">B5・18000ページ </t>
  </si>
  <si>
    <t>ヒンディー語＝日本語辞典</t>
  </si>
  <si>
    <t>古賀勝郎、高橋明　編</t>
  </si>
  <si>
    <t>日常生活、文化、宗教、歴史、文学から、ビジネス、政治、経済、科学の専門用語にいたるまで、広い分野の語彙を収め、今日の標準ヒンディー語世界の全貌をとらえた本格的大辞典。見出し語数約８万。古典サンスクリット語由来の日常語、高級語彙に加えて、ペルシア語・アラビア語からの借用語彙や、現在インドで多用される英語の語彙なども収録。</t>
  </si>
  <si>
    <t>2006年3月刊行</t>
  </si>
  <si>
    <t>B5・1472ページ</t>
  </si>
  <si>
    <t>28.ai</t>
  </si>
  <si>
    <t>岩波　世界人名大辞典</t>
  </si>
  <si>
    <t>岩波書店辞典編集部　編</t>
  </si>
  <si>
    <t>総項目数38,980、日本最大の外国人名事典。神話伝説上の人物から現存者までを網羅。小説や映画の登場人物など架空人名、グループ名・家名も数多く収録する。</t>
  </si>
  <si>
    <t>B5・3616ページ</t>
  </si>
  <si>
    <t>岩波　哲学・思想事典</t>
  </si>
  <si>
    <t>西洋哲学ならびに、東アジアを中心として東洋思想、インド仏教思想、イスラーム思想など、現在、哲学や思想を学び、思索を深める上で必要な領域を一冊に収める基本事典。</t>
  </si>
  <si>
    <t>1998年3月刊行</t>
  </si>
  <si>
    <t>菊判・1952ページ</t>
  </si>
  <si>
    <t>火災便覧 第4版</t>
  </si>
  <si>
    <t>日本火災学会 編</t>
  </si>
  <si>
    <t>火災を取巻く大規模地震や異常気象、社会情勢・環境の変化に伴う多くの防火研究情報を網羅し、図表や写真も豊富に収録。法令・規格類も見直すとともに、火災統計・火災年表の追記や、火災時の避難行動の内容もより充実。</t>
  </si>
  <si>
    <t>A5・1580ページ</t>
  </si>
  <si>
    <t>ワイン用 葡萄品種大事典</t>
  </si>
  <si>
    <t>Jancis Robinson、Julia Harding、José Vouillamoz／後藤奈美　監訳</t>
  </si>
  <si>
    <t>本事典は、ワイン界の第一人者による圧倒的な情報量の多さと正確さを誇る網羅的なワイン用ブドウ品種の解説書である。ワイン用に世界各地で生産されるブドウ栽培品種1、368種を取り上げ、各品種の解説のみならず、その品種から作られるワインの多様性にも触れるなど広がりを持たせた内容である。</t>
  </si>
  <si>
    <t>B5・1500ページ</t>
  </si>
  <si>
    <t>世界の神話大図鑑</t>
  </si>
  <si>
    <t>フィリップ・ウィルキンソン　ほか／林啓恵、飯原裕美　訳</t>
  </si>
  <si>
    <t>ギリシア・ローマ神話から北欧神話、イザナギ・イザナミなど日本の神話、ネイティヴ・アメリカン神話、エジプト神話、アフリカの口承神話、アボリジニ神話まで、世界各地に伝わる多様な神話を集め、豊富な図版や写真を使ってわかりやすく解説。物語としての神話に焦点をあてた構成で、読み物としても楽しめる。</t>
  </si>
  <si>
    <t>日本映画作品大事典</t>
  </si>
  <si>
    <t>山根貞男　編</t>
  </si>
  <si>
    <t>1908年から2018年までの日本映画作品を対象とした、空前のデータベース。収録した監督数は約1300、映画作品数は約19500。監督名を見出しに（五十音順）、公開年月日順に作品を配列し、ほとんどの作品にあらすじなどの解説を付す。</t>
  </si>
  <si>
    <t>B5判・1072ページ</t>
  </si>
  <si>
    <t>世界のラン大図鑑</t>
  </si>
  <si>
    <t>マーク・チェイス、マーテン・クリステンフース、トム・ミレンダ　／横田昌嗣　日本語版監修／白木耀子、竹村奈央、成広あき、石黒千秋　訳</t>
  </si>
  <si>
    <t>野生のラン600種を厳選、美しい図版満載で、生育場所や花の特徴、花粉媒体の方法などを詳説。発見の経緯や関わりのある人々についての蘊蓄、花が美しいがゆえに採集が進み絶滅の危機に瀕している状況などにも言及。一般のラン愛好家からラン科植物の専門家まで、幅広い興味と関心にこたえる大図鑑。</t>
  </si>
  <si>
    <t>A4変型判・656ページ</t>
  </si>
  <si>
    <t>21世紀スポーツ大事典</t>
  </si>
  <si>
    <t xml:space="preserve">中村敏雄、髙橋健夫、寒川恒夫、友添秀則　編集主幹 </t>
  </si>
  <si>
    <t>ルール、技術・戦術、歴史、オリンピックはもとより、人種、ジェンダー、障がい者、メディア、経済、政策、法、倫理、芸術に至るまで、26のテーマを第一線の約400人が解説。最新の“知”が網羅された、スポーツ研究には必須の事典。図版も多数掲載。さらにオリンピック種目など約250の競技のルールや用具も詳解。</t>
  </si>
  <si>
    <t>2015年1月刊行</t>
  </si>
  <si>
    <t>B5・1378ページ</t>
  </si>
  <si>
    <t>博物館学・美術館学・文化遺産学　基礎概念事典</t>
  </si>
  <si>
    <t>フランソワ・メレス、アンドレ・デバレ　編／水嶋英治　訳</t>
  </si>
  <si>
    <t>これまで明らかにされてこなかった博物館・美術館に関する欧米の歴史、博物館学説史、世界最先端の研究成果と知見、博物館の未来の課題、博物館学の２１の重要基本概念、さらには学芸員としてあるべき倫理観を学ぶことができる、フランス発の大事典を邦訳化。図版・写真２００点余りを収録。好評2刷。</t>
  </si>
  <si>
    <t>B5・1114ページ</t>
  </si>
  <si>
    <t>29.ai</t>
  </si>
  <si>
    <t>有職故実から学ぶ 年中行事百科</t>
  </si>
  <si>
    <t>八條忠基</t>
  </si>
  <si>
    <t>日本の生活文化を語る上で欠かせない「年中行事」。有職故実研究家による説明と豊富な文献・図版資料、そして老舗料亭「西陣　魚新」による雅やかな有職料理などで、総数130以上の行事や通過儀礼を紹介する充実の事典です。</t>
  </si>
  <si>
    <t>2022年1月発行</t>
  </si>
  <si>
    <t>京都　暮らしの大百科　—まつり・伝承・しきたり12ヵ月—</t>
  </si>
  <si>
    <t>梅原猛、森谷尅久、市田ひろみ　監修／横山健蔵　写真</t>
  </si>
  <si>
    <t>京都に伝わる“風習”や“しきたり”、先人の智恵を総結集させた価値ある一冊。カラー写真やイラストを豊富に配置した楽しい構成で、京都府域全体の伝統行事などがよくわかる。日々の暮らしにも役立つ様々な情報を付録。</t>
  </si>
  <si>
    <t>2002年11月発行</t>
  </si>
  <si>
    <t>A4・512ページ</t>
  </si>
  <si>
    <t>日本史総合年表　第三版</t>
  </si>
  <si>
    <t>加藤友康、瀬野精一郎、鳥海靖、丸山雍成　編</t>
  </si>
  <si>
    <t>旧石器時代から令和改元2019年5月1日に至るまで、政治・経済・社会・文化にわたる41,000項目を収録。西暦を柱に和年号・干支・閏月・改元月日・大の月、朝鮮・中国年号及び天皇・将軍・内閣他の重職欄を設け、近世までの項目には典拠を示し、便利な日本史備要と索引を付した画期的編集。「国史大辞典別巻」、14年ぶり待望の増補新版。</t>
  </si>
  <si>
    <t>四六倍判・1292ページ</t>
  </si>
  <si>
    <t>31.ai</t>
  </si>
  <si>
    <t>台紙31洋書.ai</t>
  </si>
  <si>
    <t>71-2_三善</t>
  </si>
  <si>
    <t>三善</t>
  </si>
  <si>
    <t>PENGUIN UK</t>
  </si>
  <si>
    <t>PENGUIN READERS 60冊セット A</t>
  </si>
  <si>
    <t>世界有数の商業出版社Penguin Random Houseが編纂する多読リーダー。古典のみならず、今売れているベストセラーも惜しみなく教材化。「星の王子さま」「ジェーン・エア」「ロミオとジュリエット」「ワンダー」「少年」「動物農場」「テイラー・スウィフトの伝記」他。</t>
  </si>
  <si>
    <t>20ｃｍ</t>
  </si>
  <si>
    <t>MCGRAW-HILL</t>
  </si>
  <si>
    <t>72_丸善雄松堂</t>
  </si>
  <si>
    <t>丸善雄松堂</t>
  </si>
  <si>
    <t>Springer</t>
  </si>
  <si>
    <t>English for Writing Research Papers, 3rd ed.</t>
  </si>
  <si>
    <t>Wallwork, Adrian</t>
  </si>
  <si>
    <t>【研究論文のための英語　第3版】英語を母国語としない研究者のための英語論文執筆ガイド。第3版ではChatGPT、自動翻訳の適切な使い方についての2章が追加、各章も細かく改訂されています。カラー化により、良い例と悪い例の比較が鮮明となり、正確で適切な英語論文の執筆に役立ちます。</t>
  </si>
  <si>
    <t>XVI, 338 p.</t>
  </si>
  <si>
    <t>Bloomsbury</t>
  </si>
  <si>
    <t>Wiley</t>
  </si>
  <si>
    <t>オックスフォード大学出版局</t>
  </si>
  <si>
    <t>272 p.</t>
  </si>
  <si>
    <t>Cambridge U.P.</t>
  </si>
  <si>
    <t>Dictionary of Linguistics and Phonetics, 7th ed.</t>
  </si>
  <si>
    <t>Crystal, David/Yu, Alan C.L.</t>
  </si>
  <si>
    <t>544 p.</t>
  </si>
  <si>
    <t>Handbook of Historical Japanese Linguistics</t>
  </si>
  <si>
    <t>650 p.</t>
  </si>
  <si>
    <t>480 p.</t>
  </si>
  <si>
    <t>624 p.</t>
  </si>
  <si>
    <t>Routledge</t>
  </si>
  <si>
    <t>XIII, 232 p.</t>
  </si>
  <si>
    <t>2 Vols., 1300 p.</t>
  </si>
  <si>
    <t>288 p.</t>
  </si>
  <si>
    <t>Sage Pub.</t>
  </si>
  <si>
    <t>Edward Elgar</t>
  </si>
  <si>
    <t>864 p.</t>
  </si>
  <si>
    <t>Princeton U.P.</t>
  </si>
  <si>
    <t>600 p.</t>
  </si>
  <si>
    <t>800 p.</t>
  </si>
  <si>
    <t>350 p.</t>
  </si>
  <si>
    <t>AMS</t>
  </si>
  <si>
    <t>MIT Press</t>
  </si>
  <si>
    <t>Physical Chemistry for the Life Sciences, 3rd ed.</t>
  </si>
  <si>
    <t>【ギルバート・発生生物学 第13版】現代の幅広い発生生物学をバランスのとれた今日的なアプローチで体系的に解説し、この分野のバイブルとされるテキストの改訂新版です。今回、核となる内容と、それ以外を明確に切り分け、本書を参照する初学者と研究者の両方のニーズを満たすよう工夫しています。</t>
  </si>
  <si>
    <t>944 p.</t>
  </si>
  <si>
    <t>【クーパー・細胞生物学 第9版】分子生物学と生化学を踏まえて細胞生物学を解説する、訳書でも知られる定評のあるテキストの改訂新版です。簡潔な解説と批判的思考を促す問題で、この分野に必要な基礎と分析力を養います。最新の生化学，分子生物学，細胞生物学の基礎がこの１冊で網羅できます。</t>
  </si>
  <si>
    <t>816 p.</t>
  </si>
  <si>
    <t>W.W. Norton</t>
  </si>
  <si>
    <t>Alberts, Bruce et al.</t>
  </si>
  <si>
    <t xml:space="preserve">【エッセンシャル細胞生物学 第6版 ISE版】細胞生物学の世界的ベストセラー、5年ぶりの新版！ 明快な記述と優れた図解で細胞生物学の初学者に最適な一冊。全編にわたり、COVID-19をはじめとする最新研究が反映され、ヒトゲノム、顕微鏡的視覚化技術など新たな研究を収載しています。 </t>
  </si>
  <si>
    <t>904 p.</t>
  </si>
  <si>
    <t>Molecular Biology of the Cell, 7th ed./ISE.</t>
  </si>
  <si>
    <t>【細胞の分子生物学 第7版 ISE版】細胞生物学のベストセラーテキストの8年ぶりの新版！細胞生物学の基本原理・概念・最先端研究を理解するために欠かせない知識を豊富に収載しています。“The Problems Book”がデジタル化され、対面／オンラインいずれの講義にも有用です。</t>
  </si>
  <si>
    <t>1552 p.</t>
  </si>
  <si>
    <t>Evolution, 5th ed.</t>
  </si>
  <si>
    <t>Plant Physiology and Development, 7th ed.</t>
  </si>
  <si>
    <t>LWW</t>
  </si>
  <si>
    <t>Elsevier</t>
  </si>
  <si>
    <t>McGraw-Hill</t>
  </si>
  <si>
    <t>Manual of Clinical Microbiology, 13th ed.</t>
  </si>
  <si>
    <t>【米国微生物学会・臨床微生物学マニュアル 第13版 全4巻】最も権威ある微生物学レファレンス、4年ぶりの新版！ 国際的な専門家チームによる改訂 でゲノミクス・プロテオミクスの応用をはじめ、病原体に関する最新の知見、診断法、研究室における実務など、新章が追加されています。</t>
  </si>
  <si>
    <t>4 Vols., 3456 p.</t>
  </si>
  <si>
    <t>1144 p.</t>
  </si>
  <si>
    <t>WHO</t>
  </si>
  <si>
    <t>Neuroscience, 7th ed.</t>
  </si>
  <si>
    <t>【パーヴス・神経科学 第7版】この分野で最も包括的でわかりやすいと、四半世紀以上にわたり信頼を集めているテキストの改訂新版。動物、ヒト、臨床研究をバランスよく取り上げ、細胞シグナル伝達から認知機能までを論じます。学習目標の明確化や簡潔なセクション化で、さらにわかりやすいものに。</t>
  </si>
  <si>
    <t>1008 p.</t>
  </si>
  <si>
    <t>Behavioral Neuroscience, 10th ed.</t>
  </si>
  <si>
    <t>848 p.</t>
  </si>
  <si>
    <t>Modern Epidemiology, 4th ed.</t>
  </si>
  <si>
    <t>1250 p.</t>
  </si>
  <si>
    <t>【大学生協カタログブックフェア】注文書</t>
    <rPh sb="1" eb="2">
      <t>ダイ</t>
    </rPh>
    <rPh sb="2" eb="3">
      <t>ガク</t>
    </rPh>
    <rPh sb="3" eb="5">
      <t>セイキョウ</t>
    </rPh>
    <rPh sb="16" eb="17">
      <t>チュウ</t>
    </rPh>
    <rPh sb="17" eb="18">
      <t>ブン</t>
    </rPh>
    <rPh sb="18" eb="19">
      <t>ショ</t>
    </rPh>
    <phoneticPr fontId="1"/>
  </si>
  <si>
    <t>　　　　大学生協　　　　　店　御中</t>
    <rPh sb="4" eb="6">
      <t>ダイガク</t>
    </rPh>
    <rPh sb="6" eb="8">
      <t>セイキョウ</t>
    </rPh>
    <rPh sb="13" eb="14">
      <t>テン</t>
    </rPh>
    <rPh sb="15" eb="17">
      <t xml:space="preserve">オンチュウ </t>
    </rPh>
    <phoneticPr fontId="1"/>
  </si>
  <si>
    <t>No</t>
    <phoneticPr fontId="1"/>
  </si>
  <si>
    <t>発注日</t>
    <rPh sb="0" eb="3">
      <t xml:space="preserve">ハッチュウビ </t>
    </rPh>
    <phoneticPr fontId="1"/>
  </si>
  <si>
    <t>下記のとおり、発注致します。</t>
    <rPh sb="0" eb="2">
      <t xml:space="preserve">カキノ </t>
    </rPh>
    <rPh sb="3" eb="4">
      <t xml:space="preserve">トオリ </t>
    </rPh>
    <rPh sb="10" eb="11">
      <t xml:space="preserve">モウシアゲマス </t>
    </rPh>
    <phoneticPr fontId="1"/>
  </si>
  <si>
    <t>支払方法</t>
    <rPh sb="0" eb="2">
      <t>シハラ</t>
    </rPh>
    <rPh sb="2" eb="4">
      <t>ホウホウ</t>
    </rPh>
    <phoneticPr fontId="1"/>
  </si>
  <si>
    <t>　校費 ・ 私費</t>
    <rPh sb="1" eb="3">
      <t>コウヒ</t>
    </rPh>
    <rPh sb="6" eb="8">
      <t>シヒ</t>
    </rPh>
    <phoneticPr fontId="1"/>
  </si>
  <si>
    <t>お名前</t>
    <rPh sb="1" eb="3">
      <t>ナマエ</t>
    </rPh>
    <phoneticPr fontId="1"/>
  </si>
  <si>
    <t>校費・研究費財源</t>
    <rPh sb="0" eb="2">
      <t>コウヒ</t>
    </rPh>
    <rPh sb="3" eb="6">
      <t>ケンキュウヒ</t>
    </rPh>
    <rPh sb="6" eb="8">
      <t>ザイゲン</t>
    </rPh>
    <phoneticPr fontId="1"/>
  </si>
  <si>
    <t>ご所属</t>
    <rPh sb="1" eb="3">
      <t>ショゾク</t>
    </rPh>
    <phoneticPr fontId="1"/>
  </si>
  <si>
    <t>受取方法</t>
    <rPh sb="0" eb="2">
      <t>ウケトリ</t>
    </rPh>
    <rPh sb="2" eb="4">
      <t>ホウホウ</t>
    </rPh>
    <phoneticPr fontId="1"/>
  </si>
  <si>
    <t>　店頭 ・ 配達</t>
    <rPh sb="1" eb="3">
      <t>テントウ</t>
    </rPh>
    <rPh sb="6" eb="8">
      <t>ハイタツ</t>
    </rPh>
    <phoneticPr fontId="1"/>
  </si>
  <si>
    <t>TEL／内線</t>
    <rPh sb="4" eb="6">
      <t>ナイセン</t>
    </rPh>
    <phoneticPr fontId="1"/>
  </si>
  <si>
    <t>お届け先</t>
    <rPh sb="1" eb="2">
      <t>トド</t>
    </rPh>
    <rPh sb="3" eb="4">
      <t>サキ</t>
    </rPh>
    <phoneticPr fontId="1"/>
  </si>
  <si>
    <t>メール</t>
    <phoneticPr fontId="1"/>
  </si>
  <si>
    <t>入荷連絡・納品について</t>
    <rPh sb="0" eb="2">
      <t>ニュウカ</t>
    </rPh>
    <rPh sb="2" eb="4">
      <t>レンラク</t>
    </rPh>
    <rPh sb="5" eb="7">
      <t>ノウヒン</t>
    </rPh>
    <phoneticPr fontId="1"/>
  </si>
  <si>
    <t>　</t>
  </si>
  <si>
    <t>↓カタログNOを入力してください。書名・出版社・ISBN・価格が自動表示されます。</t>
    <rPh sb="8" eb="10">
      <t>ニュウリョク</t>
    </rPh>
    <rPh sb="17" eb="19">
      <t>ショメイ</t>
    </rPh>
    <rPh sb="20" eb="23">
      <t>シュッパンシャ</t>
    </rPh>
    <rPh sb="29" eb="31">
      <t>カカク</t>
    </rPh>
    <rPh sb="32" eb="34">
      <t>ジドウ</t>
    </rPh>
    <rPh sb="34" eb="36">
      <t>ヒョウジ</t>
    </rPh>
    <phoneticPr fontId="1"/>
  </si>
  <si>
    <t>＊表示金額は割引前の金額です</t>
    <rPh sb="1" eb="3">
      <t>ヒョウジ</t>
    </rPh>
    <rPh sb="3" eb="5">
      <t>キンガク</t>
    </rPh>
    <rPh sb="6" eb="8">
      <t>ワリビキ</t>
    </rPh>
    <rPh sb="8" eb="9">
      <t>マエ</t>
    </rPh>
    <rPh sb="10" eb="12">
      <t>キンガク</t>
    </rPh>
    <phoneticPr fontId="1"/>
  </si>
  <si>
    <t>NO</t>
    <phoneticPr fontId="1"/>
  </si>
  <si>
    <t>書名</t>
    <rPh sb="0" eb="2">
      <t>ショメイ</t>
    </rPh>
    <phoneticPr fontId="1"/>
  </si>
  <si>
    <t>出版社</t>
    <rPh sb="0" eb="3">
      <t>シュッパンシャ</t>
    </rPh>
    <phoneticPr fontId="1"/>
  </si>
  <si>
    <t>ISBN</t>
    <phoneticPr fontId="1"/>
  </si>
  <si>
    <t>数量</t>
    <rPh sb="0" eb="2">
      <t xml:space="preserve">スウリョウ </t>
    </rPh>
    <phoneticPr fontId="1"/>
  </si>
  <si>
    <t>単位</t>
    <rPh sb="0" eb="2">
      <t xml:space="preserve">タンイ </t>
    </rPh>
    <phoneticPr fontId="1"/>
  </si>
  <si>
    <t>税込価格</t>
    <rPh sb="0" eb="2">
      <t>ゼイコ</t>
    </rPh>
    <rPh sb="2" eb="4">
      <t>カカク</t>
    </rPh>
    <phoneticPr fontId="1"/>
  </si>
  <si>
    <t>金額</t>
    <rPh sb="0" eb="2">
      <t>キンガク</t>
    </rPh>
    <phoneticPr fontId="1"/>
  </si>
  <si>
    <t>式</t>
    <phoneticPr fontId="1"/>
  </si>
  <si>
    <t>合計冊数</t>
    <rPh sb="0" eb="2">
      <t>ゴウケイ</t>
    </rPh>
    <rPh sb="2" eb="4">
      <t>サッスウ</t>
    </rPh>
    <phoneticPr fontId="1"/>
  </si>
  <si>
    <t>合計金額</t>
    <rPh sb="0" eb="2">
      <t>ゴウケイ</t>
    </rPh>
    <rPh sb="2" eb="4">
      <t>キンガク</t>
    </rPh>
    <phoneticPr fontId="1"/>
  </si>
  <si>
    <t>備考</t>
    <rPh sb="0" eb="2">
      <t xml:space="preserve">ビコウ </t>
    </rPh>
    <phoneticPr fontId="1"/>
  </si>
  <si>
    <t>　←見たいカテゴリを選択してください</t>
    <rPh sb="2" eb="3">
      <t>ミ</t>
    </rPh>
    <rPh sb="10" eb="12">
      <t>センタク</t>
    </rPh>
    <phoneticPr fontId="1"/>
  </si>
  <si>
    <t>カタログNO</t>
    <phoneticPr fontId="1"/>
  </si>
  <si>
    <t>本体価格</t>
    <rPh sb="0" eb="2">
      <t>ホンタイ</t>
    </rPh>
    <rPh sb="2" eb="4">
      <t>カカク</t>
    </rPh>
    <phoneticPr fontId="1"/>
  </si>
  <si>
    <t>29図鑑 他.ai</t>
  </si>
  <si>
    <t>29図鑑 他.ai</t>
    <phoneticPr fontId="1"/>
  </si>
  <si>
    <t>図鑑 他</t>
  </si>
  <si>
    <t>図鑑 他</t>
    <rPh sb="0" eb="2">
      <t>ズカン</t>
    </rPh>
    <rPh sb="3" eb="4">
      <t>ホカ</t>
    </rPh>
    <phoneticPr fontId="1"/>
  </si>
  <si>
    <t>30映像・DVD.ai</t>
  </si>
  <si>
    <t>30映像・DVD.ai</t>
    <rPh sb="2" eb="4">
      <t>エイゾウ</t>
    </rPh>
    <phoneticPr fontId="1"/>
  </si>
  <si>
    <t>映像・DVD</t>
  </si>
  <si>
    <t>映像・DVD</t>
    <rPh sb="0" eb="2">
      <t>エイゾウ</t>
    </rPh>
    <phoneticPr fontId="1"/>
  </si>
  <si>
    <t>ページ</t>
  </si>
  <si>
    <t>新刊1</t>
  </si>
  <si>
    <t>大分類1</t>
  </si>
  <si>
    <t>大分類台紙</t>
  </si>
  <si>
    <t>中分類1</t>
  </si>
  <si>
    <t>出版社_番号なし</t>
  </si>
  <si>
    <t>本体価格計算</t>
  </si>
  <si>
    <t>税込組価計算</t>
  </si>
  <si>
    <t>2</t>
  </si>
  <si>
    <t>9784254122978</t>
  </si>
  <si>
    <t>宇宙怪人しまりす　統計よりも重要なことを学ぶ</t>
  </si>
  <si>
    <t>佐藤俊哉</t>
  </si>
  <si>
    <t>あの宇宙怪人が装いも新たに帰ってきた！地球征服にやってきたはずが，京都で医療統計を学んでいるしまりすと先生のほのぼのストーリー。統計的に有意は禁止となるのか，観察研究で未知の要因の影響は否定できないのか，そもそも統計よりも重要なことはあるのか。</t>
  </si>
  <si>
    <t>2024年2月刊行</t>
  </si>
  <si>
    <t>A5・120ページ</t>
  </si>
  <si>
    <t>9784254122992</t>
  </si>
  <si>
    <t>統計分布ハンドブック 増補第3版</t>
  </si>
  <si>
    <t>◆蓑谷千凰彦◆ミノタニチオヒコ◆前慶大◆著</t>
  </si>
  <si>
    <t>統計モデルの数理的基礎となる様々な確率分布について分布ごとの特性やグラフ形状を総覧．初版2003年刊行．増補版（2010）の内容に新たに6分布を追加した54分布を収載．基本的な分布から，修正ド・モアブル分布，危険率を示すIDB，ゼータ分布など近年注目される分布まで</t>
  </si>
  <si>
    <t>2024年7月刊行</t>
  </si>
  <si>
    <t>A5・920ページ</t>
  </si>
  <si>
    <t>9784254122695</t>
  </si>
  <si>
    <t>反事実と因果推論</t>
  </si>
  <si>
    <t>◆S. L.モーガン、C.ウインシップ／落海浩　訳</t>
  </si>
  <si>
    <t>実証研究のために。〔内容〕社会科学における因果と実証研究／反事実，潜在反応，因果グラフ／観察された変数についての条件付けによりバックドアパスをブロック／バックドアの条件付けが無効／観察される変数による点推定が不可能／結論</t>
  </si>
  <si>
    <t>2024年1月刊行</t>
  </si>
  <si>
    <t>9784320115705</t>
  </si>
  <si>
    <t>復刊 数理統計学</t>
  </si>
  <si>
    <t>鍋谷清治</t>
  </si>
  <si>
    <t>決定理論とは、20世紀前半～中盤にWaldによって始められた、それまで別個に展開されていた推定や検定などの理論を統一的に扱うものとして展開されてきた、数理統計学の中でも最も原理的な分野である。本書では、その統計理論を中心として、数理統計学を解説していく。</t>
  </si>
  <si>
    <t>2024年10月刊行</t>
  </si>
  <si>
    <t>9784320115651</t>
  </si>
  <si>
    <t>公式と例題で学ぶ統計学入門</t>
  </si>
  <si>
    <t>大事な事項は「公式」としてまとめ、具体的な「例題」と「解説」を通してどのように役立つのかがわかるように構成されている。また、「基本問題」と「発展問題」に分けられた演習問題は100題を超え、大学で統計学を学ぼうとする学生や、データ解析に携わろうとする様々な方に薦められる書籍である。</t>
  </si>
  <si>
    <t>2024年8月刊行</t>
  </si>
  <si>
    <t>9784320115576</t>
  </si>
  <si>
    <t>データ解析のための線形回帰　原著第4版</t>
  </si>
  <si>
    <t>この原著はすでに第4版まで出版されており、アメリカの多くの学科で使用されている定評のある教科書である。実例も多く、理論的にもあまり難しすぎない範囲できちんと書いてあり、回帰分析の標準的な事柄が十分であり簡潔に述べられている。</t>
  </si>
  <si>
    <t>菊・384ページ</t>
  </si>
  <si>
    <t>9784320125155</t>
  </si>
  <si>
    <t>渡辺澄夫ベイズ理論100問 with Python/Stan</t>
  </si>
  <si>
    <t>9784764907072</t>
  </si>
  <si>
    <t>統計学再入門—科学哲学から探る統計思考の原点—</t>
  </si>
  <si>
    <t>森元良太</t>
  </si>
  <si>
    <t>統計を使ったときに残る「後ろめたさ」「モヤモヤ感」の正体を解きほぐす！【目次】統計学を使うときに抱く後ろめたさ：帰納推論／帰納がもたらす後ろめたさへの対応策／統計思考にまつわるモヤモヤ感：誤差論的思考と集団的思考／帰無仮説有意性検定を使うときに抱くモヤモヤ感：有意性検定と仮説検定</t>
  </si>
  <si>
    <t>2024年9月刊行</t>
  </si>
  <si>
    <t>A5・196ページ</t>
  </si>
  <si>
    <t>9784065369821</t>
  </si>
  <si>
    <t>Pythonではじめる時系列分析入門</t>
  </si>
  <si>
    <t>理論とPython実装をバランスよく学べる、初学者向け入門書。古典的な技術から、比較的新しい手法までを丁寧に解説。また、実践的な実装技術や分析におけるTipsについても解説。数学に明るくなくても大丈夫！</t>
  </si>
  <si>
    <t>B5変・448ページ</t>
  </si>
  <si>
    <t>9784794226921</t>
  </si>
  <si>
    <t>統計学の極意</t>
  </si>
  <si>
    <t>デイヴィッド・シュピーゲルハルター、宮本寿代 訳</t>
  </si>
  <si>
    <t>英国で異例のベストセラーとなった統計学入門書が、ついに邦訳!数式は、本当に必要最小限。データサイエンス時代に対応するため、旧来の統計学の教え方・学び方を刷新。図表70点あまりを利用し、興味深く具体的な実例で教えることで、そのわかりやすさ、面白さに多くの人が驚いた必読の一冊！</t>
  </si>
  <si>
    <t>四六判・424ページ</t>
  </si>
  <si>
    <t>9784254111620</t>
  </si>
  <si>
    <t>マニン 数学・物理論集 隠喩としての数学</t>
  </si>
  <si>
    <t>ユーリ ・I・マニン／橋本義武　訳</t>
  </si>
  <si>
    <t>ロシアの数学者ユーリ・マニン（1937-2023）のエッセイ集の全訳。数学・物理・計算機科学など幅広いテーマを縦横に語る。〔内容〕数学的知識／隠喩としての数学／真理・厳密性・常識／ゲーデルの定理／職業・天職としての数学／数学と物理学／数論的物理学についての省察／他￥&amp;quot;</t>
  </si>
  <si>
    <t>2024年6月刊行</t>
  </si>
  <si>
    <t>9784254118803</t>
  </si>
  <si>
    <t>数学30講シリーズ 新装改版（全10巻） 【10冊セット】</t>
  </si>
  <si>
    <t>志賀浩二</t>
  </si>
  <si>
    <t>30年の時を経て、数学入門書の金字塔が新たに甦る。1988年刊行のロングセラー、卓越した数学入門書シリーズを次の世代へ。内容はそのままにLaTeXを使い組版を改め、現代の読者に読みやすく刷新。文系出身者も楽しめる内容。学生、教師、研究者、様々な皆様に自信を持ってお勧めします。</t>
  </si>
  <si>
    <t>A5・2344ページ</t>
  </si>
  <si>
    <t>9784274232121</t>
  </si>
  <si>
    <t>Rで学ぶVAR実証分析(改訂2版)</t>
  </si>
  <si>
    <t>村尾博</t>
  </si>
  <si>
    <t>ベクトル自己回帰に特化した実用書。理論に関する疑問、モデル構築に関する疑問など、VARに関する疑問に回答し、実証分析に役に立つ情報を提供。改訂2版では「ヒストリカル分解」を章として拡充するとともに、構造安定性に関する仮説検定を追加、単位根仮説検定のトピックを更に充実させた。</t>
  </si>
  <si>
    <t>2024年6月</t>
  </si>
  <si>
    <t>9784274231162</t>
  </si>
  <si>
    <t>Pythonで学ぶ 効果検証入門</t>
  </si>
  <si>
    <t>安井翔太　監修／伊藤寛武、金子雄祐</t>
  </si>
  <si>
    <t>Pythonを用いた効果検証の入門書。実務上で発生する問題を取り上げ、理論と紐づけて実際にコードに落とし込んで解説。Ａ/Bテスト・差分の差法・回帰不連続デザインの3つに絞り、 A/Bテストについて詳細に解説する、すべての分析をPythonで行うのが特長。専門家以外でも使いやすい。</t>
  </si>
  <si>
    <t>2024年5月</t>
  </si>
  <si>
    <t>3</t>
  </si>
  <si>
    <t>9784274231230</t>
  </si>
  <si>
    <t>因果推論</t>
  </si>
  <si>
    <t>金本拓</t>
  </si>
  <si>
    <t>因果推論の活用を通じて、効果検証や相関と因果関係の違いといった、データ分析の現場で頻発する問題への解決策を紹介。さらに、因果推論の基礎から機械学習や時系列解析との組み合わせ、さらに因果探索まで学習することにより幅広い問題に対応可能になる。基本的な概念や手法を分かりやすく解説する。</t>
  </si>
  <si>
    <t>2024年3月</t>
  </si>
  <si>
    <t>9784274231186</t>
  </si>
  <si>
    <t>多様体上の最適化理論</t>
  </si>
  <si>
    <t>佐藤寛之</t>
  </si>
  <si>
    <t>多様体上の最適化理論について、基礎となる数理から応用例までを解説。概念については、最適化を考える際に必要なものを挙げながら記述。最適化において何が必要となるかを随所で強調し、常に多様体上の最適化を目標として読み進められるよう注意した。</t>
  </si>
  <si>
    <t>2024年1月</t>
  </si>
  <si>
    <t>9784274231797</t>
  </si>
  <si>
    <t xml:space="preserve">コンピュータでとく数学 </t>
  </si>
  <si>
    <t>矢吹太朗</t>
  </si>
  <si>
    <t>コンピュータを活用して、大学教養レベルの統計、微分積分、線形代数の全体像を把握できる。本書の目標は線形回帰分析を理解すること。そのために必要な微分積分と線形代数も学ぶ。計算はコンピュータにまかせるので迷わず学習できる。データサイエンスに必要な数学力とプログラミング力が身に付く。</t>
  </si>
  <si>
    <t>2024年4月</t>
  </si>
  <si>
    <t>9784274232466</t>
  </si>
  <si>
    <t>語り合う京大数学　—奥深き数学の森へ—</t>
  </si>
  <si>
    <t>林俊介、古賀真輝</t>
  </si>
  <si>
    <t>京都大学の入試数学は、東京大学に比べて、より数学の本質をついたものが多く見受けられる。本書は、入試問題の解説にとどまらない、問題の裏側に光を当てるスタンスで、京大入試数学の出題に色濃い、大学入学以降の純粋数学とのリンクとなる内容を解説する。</t>
  </si>
  <si>
    <t>2024年9月</t>
  </si>
  <si>
    <t>9784309254692</t>
  </si>
  <si>
    <t>数学大図鑑</t>
  </si>
  <si>
    <t>カール・ワルシ　竹内薫日本語版監修　日暮雅通訳</t>
  </si>
  <si>
    <t>英DK社の超人気教養シリーズ。数学者たちが数学と格闘してきた歴史をたどり、問題に気づく面白さ、解くことの美しさ、そして、現代社会における数学分野の貢献についてわかりやすく解説</t>
  </si>
  <si>
    <t>A4変形　352ページ</t>
  </si>
  <si>
    <t>9784320115583</t>
  </si>
  <si>
    <t>組合せゲーム理論の世界</t>
  </si>
  <si>
    <t>安福智明、坂井公、末續鴻輝</t>
  </si>
  <si>
    <t>本書では、組合せゲーム理論に興味のあるすべての人が読み進められるように、可能な限り、定理などの主張の証明は詳細に述べた。また、基礎的な概念をできるだけ網羅しつつ、そこからどのような展開がなされているのかを紹介し、さらなる勉強の助けとなることを目指した。</t>
  </si>
  <si>
    <t>9784320115590</t>
  </si>
  <si>
    <t>大学数学の根幹　原著第2版</t>
  </si>
  <si>
    <t>Ian Stewart、 David Tall／蟹江幸博 訳</t>
  </si>
  <si>
    <t>本書では、数・集合の概念の他に、数理論理・証明・関係（順序体や同値性）・無限とその濃度・置換と群論などといった、数学における基礎的ながらも軽視されがちな概念全般を徹底的に追究していく。</t>
  </si>
  <si>
    <t>9784320115606</t>
  </si>
  <si>
    <t>特異点論における代数的手法</t>
  </si>
  <si>
    <t>渡辺敬一、日高文夫</t>
  </si>
  <si>
    <t>本書は、可換環論を用いて特異点論を解説すること、及び、代数幾何的な対象を通じて可換環論に饒かな研究対象をもたらすことを目的とした書籍である。特に「可換環論と代数幾何を組み合わせた手法」を基軸とし、次元付き環論や圏論・層論などといった必要な知識も随時導入しながら詳しく解説する。</t>
  </si>
  <si>
    <t>2024年5月刊行</t>
  </si>
  <si>
    <t>A5・582ページ</t>
  </si>
  <si>
    <t>9784320112094</t>
  </si>
  <si>
    <t>離散群とエルゴード理論</t>
  </si>
  <si>
    <t>木田良才</t>
  </si>
  <si>
    <t>本書は、「"Measured Group Theory"のガイドブック」となることを想定し、特に離散群と軌道同型理論に関する基礎概念とその結果、および未解決問題などについて幅広く取り上げる。</t>
  </si>
  <si>
    <t>2024年4月刊行</t>
  </si>
  <si>
    <t>9784320112100</t>
  </si>
  <si>
    <t>散在型有限単純群</t>
  </si>
  <si>
    <t>吉荒聡</t>
  </si>
  <si>
    <t>本書では、26個の散在型有限単純群のうちマシュー型とコンウェイ型を中心に、その周辺の事項について基礎から解説する。取り上げる内容の多くはコンウェイを中心に発見・整備されたが、入門的成書は僅かである。本書は、散在型単純群について自己完結的に書かれた、貴重な本格的入門書である。</t>
  </si>
  <si>
    <t>9784320115668</t>
  </si>
  <si>
    <t>作用素環論入門</t>
  </si>
  <si>
    <t>戸松玲治</t>
  </si>
  <si>
    <t>C*環論とvon Neumann環論の基礎を並行して解説し、一冊で作用素環論の基礎事項を修得できるようにまとめた本格的入門書。初学者が作用素環論の重要事項を効率的かつ自己充足的に学べるように、基礎的な事項を収集・整理し、丁寧に組み上げ直したものである。</t>
  </si>
  <si>
    <t>9784320115040</t>
  </si>
  <si>
    <t>4次元多様体とファイバー構造</t>
  </si>
  <si>
    <t>遠藤久顕、早野健太</t>
  </si>
  <si>
    <t>４次元多様体の不変量に関する日本語の専門書はいくつか存在するが、４次元多様体の構成法に主眼をおいた和書は非常に少ない。また、レフシェッツ束の基礎事項を本書ほど詳細に解説した本は、４次元多様体のカービー図式とカービー計算に関しても、本書より詳しく解説した和書は存在しないだろう。</t>
  </si>
  <si>
    <t>9784320115538</t>
  </si>
  <si>
    <t>ウイルス感染の数理モデルとシミュレーション</t>
  </si>
  <si>
    <t>岩見真吾、中岡慎治、岩波翔也</t>
  </si>
  <si>
    <t>本書では、どのような数学的ツールやコードを用いればウイルス感染の数理モデルやシミュレーションが開発できるのかを説明する。特に個体群動態（集団の数や量の時間変化）の定式化とデータ解析のノウハウを説明し、実際にCOVID-19の臨床データを用いた研究成果についても詳細に解説する。</t>
  </si>
  <si>
    <t>9784320115613</t>
  </si>
  <si>
    <t>オイラー 無限解析序説</t>
  </si>
  <si>
    <t>Leonhard Euler／高瀬正仁　訳</t>
  </si>
  <si>
    <t>かつてラプラスは ''Lisez Euler, lisez Euler, c’est notre maître à tous''.（オイラーを読め！ オイラーを読め！ オイラーはわれらすべての師だ！）と述べた。本書を紐解くことによって、現代解析学の源流を心地よく味わってほしい。</t>
  </si>
  <si>
    <t>2024年3月刊行</t>
  </si>
  <si>
    <t>B5・848ページ</t>
  </si>
  <si>
    <t>9784320115620</t>
  </si>
  <si>
    <t>グラフ表現で可視化する 圏論</t>
  </si>
  <si>
    <t>浅芝秀人</t>
  </si>
  <si>
    <t>本書では、圏を関係付き箙（クイバー、有向グラフ）で表示し、その集合表現（前余層）とその間の射を図示する手法を用いて、圏論における様々な概念を視覚的に捉える例を作る。本書で目指しているのは、それにより、圏論を理解しやすくすることである。</t>
  </si>
  <si>
    <t>9784764907003</t>
  </si>
  <si>
    <t>超楕円関数への招待</t>
  </si>
  <si>
    <t>松谷茂樹</t>
  </si>
  <si>
    <t>楕円関数の一般化である超楕円関数の入門とその応用を示す。物理数学，工業数学の知識と現代数学との橋渡しをするよう工夫した。【目次】閉リーマン面と有理型関数／リーマンテータ関数／ワィエルシュトラスの楕円関数論／超楕円関数論／超楕円関数の応用／一般の曲線のアーベル関数</t>
  </si>
  <si>
    <t>4</t>
  </si>
  <si>
    <t>9784764907133</t>
  </si>
  <si>
    <t>理工系のための微分積分学</t>
  </si>
  <si>
    <t>神谷淳、生野壮一郎、仲田晋、宮崎佳典</t>
  </si>
  <si>
    <t>丸暗記だけでは不十分。演習問題を解きながら微分積分学の実力を身に付けよう！【目次】微分法／積分法／多変数関数の微分法／多変数関数の積分法</t>
  </si>
  <si>
    <t>B5・178ページ</t>
  </si>
  <si>
    <t>9784764907157</t>
  </si>
  <si>
    <t>ε-δ論法と数学の基礎</t>
  </si>
  <si>
    <t>宮島静雄</t>
  </si>
  <si>
    <t>大学数学の登竜門「ε-δ論法」を、直感的理解に繋げて解説した意欲作！【目次】ε-δ論法を巡る論点／ε-δへ至る道／ε-δ論法の実際／ε-δ論法から数学の基礎へ／選択公理と集合論／極限の一般化と無限小の合理化</t>
  </si>
  <si>
    <t>9784764907171</t>
  </si>
  <si>
    <t>数理・データサイエンス・AIのための数学基礎</t>
  </si>
  <si>
    <t>AI・データサイエンスで必須の基礎数学をやさしく学べる！【目次】順列，組み合わせ／集合，ベン図／確率／代表値／分散，標準偏差／相関／ベクトルの演算／行列の演算／多項式関数／指数関数／対数関数／微分係数／1変数関数の微分法／1変数関数の積分法／まとめの演習</t>
  </si>
  <si>
    <t>2024年10月</t>
  </si>
  <si>
    <t>B5・252ページ</t>
  </si>
  <si>
    <t>9784065356340</t>
  </si>
  <si>
    <t>例と演習で学ぶ　確率論</t>
  </si>
  <si>
    <t>中島誠</t>
  </si>
  <si>
    <t>測度論を用いた確率論の新定番となる入門書。確率論の「王道」をしっかり押さえた丁寧な解説と豊富な例・演習問題が初学者にぴったり。序章で確率論の具体的なモデルも紹介し、確率論を「体験」できる構成。</t>
  </si>
  <si>
    <t>9784627097032</t>
  </si>
  <si>
    <t>ベイズデータ解析（第3版）</t>
  </si>
  <si>
    <t>Gelman、Carlin、Stern、Dunson、Vehtari、Rubin／菅澤　他　訳</t>
  </si>
  <si>
    <t>ベイズ統計のバイブル「Bayesian Data Analysis」が待望の翻訳。ベイズ推測やモデリングの理論だけでなく、豊富な実例・演習問題をもとに、計算機を用いたシミュレーション、プログラミング手法と応用における注意点までもれなく解説。</t>
  </si>
  <si>
    <t>菊・888ページ</t>
  </si>
  <si>
    <t>9784627083516</t>
  </si>
  <si>
    <t>不動点定理による安定性解析</t>
  </si>
  <si>
    <t>齋藤誠慈</t>
  </si>
  <si>
    <t>微分方程式の初期値問題・境界値問題に不動点定理と逆写像定理を応用して安定性を調べるための手法を詳解。定義は必要最小限のものに留めつつ、重要な概念については丁寧にわかりやすくフォロー。常微分方程式だけでなく、積分微分方程式、差分方程式、偏微分方程式の解析法をも幅広くカバー。</t>
  </si>
  <si>
    <t>菊・472ページ</t>
  </si>
  <si>
    <t>9784627083912</t>
  </si>
  <si>
    <t>ガロア圏と基本群</t>
  </si>
  <si>
    <t>森下昌紀</t>
  </si>
  <si>
    <t>グロタンディークによるガロア圏とその基本群の理論について解説．拡大体と被覆空間のガロア理論の復習から始め，圏論の基礎からガロア圏の理論を詳述した後，代数側と位相幾何側の各ガロア理論をガロア圏の観点から統一して再論する．そして，スキームのエタール被覆のガロア理論を解説する．</t>
  </si>
  <si>
    <t>9784627063655</t>
  </si>
  <si>
    <t>デュレット 確率論（第5版）</t>
  </si>
  <si>
    <t>Rick Durrett／松本裕行　訳</t>
  </si>
  <si>
    <t>世界的名著がついに邦訳．測度論にはじまり，大数の法則や中心極限定理，マルコフ連鎖，マルチンゲールといった話題から，ブラウン運動と偏微分方程式の関係などの進んだ話題まで，豊富な例を交えながら意欲的に解説．理論を応用した多くの具体例をみることで，より深い理解へ到達できる．</t>
  </si>
  <si>
    <t>菊・536ページ</t>
  </si>
  <si>
    <t>9784254135329</t>
  </si>
  <si>
    <t>量子情報理論</t>
  </si>
  <si>
    <t>中田芳史</t>
  </si>
  <si>
    <t>量子力学の基礎からはじめ，量子系の操作，量子通信，ノイズ，理論物理の研究テーマまで。〔内容〕数学的記法／量子論／量子状態／ノイズレスな量子通信／エントロピー／情報源・圧縮／量子状態操作／ノイズ推定／量子誤り訂正／ノイジーな量子通信／Haarランダムと孤立量子系での熱平衡化現象／他</t>
  </si>
  <si>
    <t>2024年11月刊行</t>
  </si>
  <si>
    <t>9784320125797</t>
  </si>
  <si>
    <t>量子情報科学入門 第2版</t>
  </si>
  <si>
    <t>石坂智、小川朋宏、河内亮周、木村元 、林正人</t>
  </si>
  <si>
    <t>本書は量子情報科学を本格的に学ぶための最適な入門書であり、量子力学の基礎から始まり、量子回路、量子アルゴリズム、量子系の情報量、量子エンタングルメント、量子通信路符号化、量子誤り訂正、量子暗号といった主要テーマを網羅している。</t>
  </si>
  <si>
    <t>9784320036314</t>
  </si>
  <si>
    <t>解析力学</t>
  </si>
  <si>
    <t>渡辺悠樹</t>
  </si>
  <si>
    <t>解析力学の考え方を用いると、ニュートンの運動方程式だけでなく電磁気学におけるガウスの法則、アンペールの法則などをも統一的な視点から「導出」することができる。その際の指導原理となるのが「対称性」であり、その重要性について強調したことが本書の特色の1つである。</t>
  </si>
  <si>
    <t>9784065370360</t>
  </si>
  <si>
    <t>入門  現代の相対性理論</t>
  </si>
  <si>
    <t>山本昇</t>
  </si>
  <si>
    <t>マクスウェル方程式からの論理的な繋がりを意識した記述により、現代的な特殊相対論の枠組みを「電磁気の共変形式」を軸に構成する。理解を深める物理パラドックスについても解説。Pythonによる演習も盛り込んだ。</t>
  </si>
  <si>
    <t>9784785329273</t>
  </si>
  <si>
    <t>35-2_裳華房</t>
  </si>
  <si>
    <t>裳華房</t>
  </si>
  <si>
    <t>半導体物理学</t>
  </si>
  <si>
    <t>中山正敏、塚田捷、名取研二、名取晃子、齋藤理一郎、福山秀敏</t>
  </si>
  <si>
    <t>半導体の「物理」の基礎を丁寧に記述し、研究の最前線までを紹介。【目次】1．序論ー半導体とは　2．電子状態と量子力学　3．結晶格子と格子力学　4．金属・半導体・絶縁体の電子論　5．電子の輸送現象　6．半導体の分光物性　7．半導体デバイスの物理　8．２次元電子と２次元物質　ほか</t>
  </si>
  <si>
    <t>A5・566ページ</t>
  </si>
  <si>
    <t>9784807920495</t>
  </si>
  <si>
    <t>ビギナーズ量子力学</t>
  </si>
  <si>
    <t>M. Suhail Zubairy 著/廣田修 監訳</t>
  </si>
  <si>
    <t>大学初年向けの量子力学・量子情報・量子計算の教科書。台数に基礎をおき高校数学で対応できるように工夫がなされている。</t>
  </si>
  <si>
    <t>5</t>
  </si>
  <si>
    <t>9784759814095</t>
  </si>
  <si>
    <t>固体材料開発のフロンティア</t>
  </si>
  <si>
    <t>高圧環境，ナノサイズ化，エピタキシャル薄膜成長，電気化学反応やイオン交換などを駆使した合成と機能開発，第一原理計算や機械学習を用いた大規模な構造・機能予測を中心に，固体材料研究の最前線と将来展望をまとめた．</t>
  </si>
  <si>
    <t>B5・188ページ</t>
  </si>
  <si>
    <t>9784759814088</t>
  </si>
  <si>
    <t>ペロブスカイト太陽電池の学理と技術</t>
  </si>
  <si>
    <t>ペロブスカイト太陽電池は現在主流のシリコン系太陽電池とは異なり，材料を塗布や印刷で作ることができ，1日に製造できる量が多いので低コスト化が可能だという．また，折り曲げやゆがみに強い特徴を持つ．本書では，最新の研究開発動向を産学双方から紹介する．</t>
  </si>
  <si>
    <t>B5・200ページ</t>
  </si>
  <si>
    <t>9784759823493</t>
  </si>
  <si>
    <t>有機化学のためのスペクトル解析法</t>
  </si>
  <si>
    <t>シュテファン・ビエンツ、ローラン・ビグラー、トーマス・フォックス、ヘルベルト・マイヤー/三浦雅博　監訳/安田誠　訳、平野康次　訳</t>
  </si>
  <si>
    <t>有機化合物の構造決定に必須の各種スペクトル解析法を，基礎理論から高度な測定法や解釈まで丁寧に解説．実践に役立つデータも豊富に収録．14年ぶりの改訂で最新の知見を取り込み，NMRとMSの章がさらに充実した一方で，UV/Vis，IR，ラマン分光法も変わらず重視．</t>
  </si>
  <si>
    <t>9784759814071</t>
  </si>
  <si>
    <t>フッ素の特性が織りなす分子変換・材料化学</t>
  </si>
  <si>
    <t>最先端で高機能性フッ素系材料の創製や，独創的な合成反応の開発を目指して研究を行っている研究者の成果を集め，系統的に紹介した．</t>
  </si>
  <si>
    <t>9784759814101</t>
  </si>
  <si>
    <t>化学における情報・AIの活用</t>
  </si>
  <si>
    <t>9784065356715</t>
  </si>
  <si>
    <t>機能性色素ハンドブック</t>
  </si>
  <si>
    <t>長村利彦　編著</t>
  </si>
  <si>
    <t>2200種もの色素の物性値および機能・用途を解説。その色素の重要文献も逐一掲載。色素を調べるときに必須の一冊。</t>
  </si>
  <si>
    <t>9784065356258</t>
  </si>
  <si>
    <t>相関分光法</t>
  </si>
  <si>
    <t>森田成昭、石井邦彦、廣井卓思　編著</t>
  </si>
  <si>
    <t>測定原理や装置の構成をフルカラーで丁寧に解説。測定やデータ解析の具体的な事例も取り上げた。光子相関分光法、二次元相関分光法、多次元相関分光法といった、異なる測定手法で用いられる相関分光の考え方を包括的に理解できる一冊。</t>
  </si>
  <si>
    <t>9784065369555</t>
  </si>
  <si>
    <t>リビングラジカル重合ガイドブック</t>
  </si>
  <si>
    <t>松本章一</t>
  </si>
  <si>
    <t>高機能高分子材料の合成法として必須となったリビングラジカル重合を、ラジカル重合の基礎から、各種重合法の特徴、反応制御までを体系的に解説。精密重合を実際に使える技術として学べる、研究者・技術者の必携ガイド！</t>
  </si>
  <si>
    <t>9784065357736</t>
  </si>
  <si>
    <t>ゼオライトの基礎と応用</t>
  </si>
  <si>
    <t>辰巳敬、大久保達也、窪田好浩、脇原徹　編</t>
  </si>
  <si>
    <t>最新のゼオライト研究の基礎から応用までをまとめた成書。最先端の研究者による執筆。大学の学部生／大学院生や企業の技術者でゼオライトをはじめとする規則性多孔体の研究に携わっている方々のための解説書。</t>
  </si>
  <si>
    <t>9784807920549</t>
  </si>
  <si>
    <t>スキルアップ有機化学</t>
  </si>
  <si>
    <t>Mark C. Elliott 著/岩澤伸治、豊田真司 訳</t>
  </si>
  <si>
    <t>有機化学の基礎を学ぶ上でつまずきやすい内容を，教科書には書いていない別視点から考え直す独習書．有機化学の習得に必須の基本事項に内容を絞り，学生の目線に立ってとことん懇切丁寧に解説した初心者必携の副読本である．</t>
  </si>
  <si>
    <t>2024年2月</t>
  </si>
  <si>
    <t>B5変 ・ 256ページ</t>
  </si>
  <si>
    <t>9784309254685</t>
  </si>
  <si>
    <t>地球の科学大図鑑</t>
  </si>
  <si>
    <t>DK社編　梅田智世訳</t>
  </si>
  <si>
    <t>46億年の歴史から気候変動の最前線まで、この星の不思議がぜんぶわかる！　惑星科学、地理学、生物学、気象学など幅広い分野のトピックを大迫力のCGで解説した、楽しく学べる決定版。</t>
  </si>
  <si>
    <t>B4変形　208ページ</t>
  </si>
  <si>
    <t>9784320046955</t>
  </si>
  <si>
    <t>人類の進化</t>
  </si>
  <si>
    <t>北村晃寿、高井正成、百原新 編</t>
  </si>
  <si>
    <t>地質時代の中で最も新しく、現代の我々が生活する時代でもある、第四紀の環境変動、生物進化、そして人類の進化をとりあげる。この時代の環境変動と生物進化は、私たちの生活に大きな影響を与えてきた。本巻では、環境変動や人類を含む生物進化に焦点を当てて解説する。</t>
  </si>
  <si>
    <t>9784320047419</t>
  </si>
  <si>
    <t>水文学 原著第2版</t>
  </si>
  <si>
    <t>Wilfried Brutsaert／杉田 倫明 訳／筑波大学水文科学研究室 監訳</t>
  </si>
  <si>
    <t>本書は、コーネル大学における長年の講義の資料を基にして書かれた、自然界の水の分布および移動に関する様々な概念とそれらの相互作用を論理的に解説した、水文学のテキストの改訂版の邦訳である。水文学以外の地球科学分野の研究者や技術者にとっても、大変有益な書となるだろう。</t>
  </si>
  <si>
    <t>9784320047402</t>
  </si>
  <si>
    <t>グレゴリー・ポール翼竜事典</t>
  </si>
  <si>
    <t>Gregory S. Paul／東洋一、今井拓哉 監訳</t>
  </si>
  <si>
    <t>古生物骨格図や復元図を専門とする画家であり、古生物研究者でもあるグレゴリー・ポール氏による 115 種の翼竜の精密な骨格図と復元図が掲載されている。恐竜関連の学術書は数多くあるが、本書のように骨格図や復元図を伴う網羅的な翼竜事典は世界的に見ても例がない。</t>
  </si>
  <si>
    <t>6</t>
  </si>
  <si>
    <t>9784764907041</t>
  </si>
  <si>
    <t>跡倉ナップと中央構造線</t>
  </si>
  <si>
    <t>小坂和夫</t>
  </si>
  <si>
    <t>跡倉ナップの80年にわたる研究史を紐解き、中央構造線研究の現在に迫る！【目次】大霧山ナップと堂平山クリッペ—1910年代～1930年代／跡倉クリッペ—1940年代～1970年代／下仁田構造帯—1960年代／奈良梨断層と金勝山石英閃緑岩—1970年代とその前後</t>
  </si>
  <si>
    <t>A5・346ページ</t>
  </si>
  <si>
    <t>9784254180640</t>
  </si>
  <si>
    <t>グローバル変動生物学</t>
  </si>
  <si>
    <t>B.ローゼンブラム／宮下直　ほか訳</t>
  </si>
  <si>
    <t>地球規模での環境変動が生物に対して与えている影響をテーマに、生物多様性や環境保全における課題を提示し、その解決法までを豊富な図とともに丁寧に解説する。生態学や環境保全を学びたい学生はもちろん、環境保全に取り組む行政・企業・団体等の実務者にも必須の1冊。オールカラー。</t>
  </si>
  <si>
    <t>9784254160789</t>
  </si>
  <si>
    <t>生命起源の事典</t>
  </si>
  <si>
    <t>◆生命の起原および進化学会　監修</t>
  </si>
  <si>
    <t>地球はもちろん，広く宇宙に普遍的な可能性も含め，生命の源にせまる．古典論から最新の研究まで，仮説，実証実験，探査などを，約140のキーワードでとりあげ，1-2頁の読み切り形式で完結にわかりやすく解説［内容］基礎知識・用語説明／生き物の仕組みと変遷／宇宙での化学進化／他</t>
  </si>
  <si>
    <t>9784254400267</t>
  </si>
  <si>
    <t>豆類の百科事典</t>
  </si>
  <si>
    <t>国分牧衛　ほか編</t>
  </si>
  <si>
    <t>主要な豆類の生産，機能性，加工利用，歴史，食文化に至るまでを網羅し，他の雑豆や海外の豆類も紹介．200以上の項目を頁単位で読み切り解説．基本知識と最新知見を幅広い読者に提供．豆類について調べる際にはまず手に取るべき，1冊で豆のすべてがわかる事典．</t>
  </si>
  <si>
    <t>9784814005093</t>
  </si>
  <si>
    <t>昆虫の休眠</t>
  </si>
  <si>
    <t>デビッド・Ｌ・デンリンガー／沼田英治、後藤慎介　訳</t>
  </si>
  <si>
    <t>昆虫は休眠を生活史に組み入れることで、生存に不利な季節をやり過ごし、地球上のあらゆる大陸に進出することができた。昆虫は季節をどのように検知し、どう利用して休眠に入り、そして終了させるのか？気候変動、害虫管理、メカニズムから生態、進化まで、多彩な視点と絡め休眠を包括的に論じる大著。</t>
  </si>
  <si>
    <t>菊・560ページ</t>
  </si>
  <si>
    <t>9784875025658</t>
  </si>
  <si>
    <t>動物福祉　アニマルウェルフェア</t>
  </si>
  <si>
    <t>植木美希、田中亜紀、町屋奈</t>
  </si>
  <si>
    <t>養鶏場の狭いケージ、保護犬や猫の健康、劣悪な多頭飼育など、動物たちをめぐる問題は山積みしている。動物たちの「5つの自由」を基本に、諸問題を科学的に解決し快適な生活をめざす「動物福祉」の世界的な拡がりを紹介する。</t>
  </si>
  <si>
    <t>四六・200ページ</t>
  </si>
  <si>
    <t>9784254171907</t>
  </si>
  <si>
    <t>図説 歯からみた生物の進化</t>
  </si>
  <si>
    <t>後藤仁敏</t>
  </si>
  <si>
    <t>進化の研究において重要な試料である歯を切り口に，生物の進化の歴史をオールカラーでビジュアルに解説．〔内容〕1.歯の起源/2.サメ類の歯/3.サカナの歯/4.両生類から爬虫類へ/5.爬虫類から哺乳類へ/6.食虫類の歯から霊長類の歯へ/7.人類の歯の進化と退化/8.人類の歯の未来</t>
  </si>
  <si>
    <t>9784309254715</t>
  </si>
  <si>
    <t>気候と生態系でわかる　地球の生物　大図鑑</t>
  </si>
  <si>
    <t>クリス・パッカム序文　ジュリア・シュローダー監修　山極壽一日本語版監修</t>
  </si>
  <si>
    <t>どんな生物も単独で自然から切り出して見ることはできない。世界に分布する気候帯と植生に基づく生息地ごとに、各生態系の繊細な関係を紹介する本邦初の新タイプ本格図鑑。全生物を網羅。</t>
  </si>
  <si>
    <t>A4変形　376ページ</t>
  </si>
  <si>
    <t>9784487816071</t>
  </si>
  <si>
    <t>地球博物学大図鑑　新訂版</t>
  </si>
  <si>
    <t>スミソニアン協会　監修　　増田まもる・西尾香苗・松倉真理／翻訳</t>
  </si>
  <si>
    <t>鉱物、岩石、化石、微生物、植物、菌類、海綿動物、節足動物、甲殻類、昆虫類、魚類、両生類、爬虫類、鳥類、哺乳類など、あらゆる分野を網羅しながらも、生命の多様性を美しいカラー写真とともに詳細に解説。初版よりも28種が新たに加わり、2,370種の内容をアップデート。</t>
  </si>
  <si>
    <t>A4変型・672ページ</t>
  </si>
  <si>
    <t>9784254171860</t>
  </si>
  <si>
    <t>RNAの科学 —時代を拓く生体分子—</t>
  </si>
  <si>
    <t>金井昭夫　編</t>
  </si>
  <si>
    <t>RNAは，DNAやタンパク質と並んで生命現象を司る基本的な生体分子である。近年，従来知られていた以上に生体内で重要な役割を数多く担っていることが明らかにされつつある。RNAの基本的なはたらきから最近の知見まで，全体像を俯瞰できる一冊。オールカラー。</t>
  </si>
  <si>
    <t>9784794226822</t>
  </si>
  <si>
    <t>一般教養としてのサプリメント学</t>
  </si>
  <si>
    <t>杉浦克己</t>
  </si>
  <si>
    <t>何のためにサプリを飲むのか? なぜサプリが必要なのか?そもそも、サプリとは何なのか?納得して摂取するために知っておきたいサプリの現状と、その背景をメーカー側の視点も熟知する著者がわかりやすく解説。あふれる健康情報に対するリテラシーが身に付く一冊。</t>
  </si>
  <si>
    <t>四六判・240ページ</t>
  </si>
  <si>
    <t>9784794226907</t>
  </si>
  <si>
    <t>眠っている間に体の中で何が起こっているのか</t>
  </si>
  <si>
    <t>西多昌規</t>
  </si>
  <si>
    <t>人生で眠っている時間は決して無駄な時間ではない。ちゃんと寝るだけで、なぜホルモンバランスが整い、免疫力は上がり、脳が冴え、筋肉がつき、見た目も若返るのか。日本の睡眠研究の第一人者である著者が、謎に満ちた「睡眠中の人体のメカニズム」に迫る。</t>
  </si>
  <si>
    <t>四六判・320ページ</t>
  </si>
  <si>
    <t>7</t>
  </si>
  <si>
    <t>アスリートのための解剖学シリーズセット</t>
  </si>
  <si>
    <t>大山卞圭悟</t>
  </si>
  <si>
    <t>「良い動きを戦略的につくり出したり、無数にある選択肢の中から最適の動作を選び出すときには、構造に関する理解が大きな助けとなります」（本文より）。成果を出すために押さえておきたい「体の仕組み」を機能解剖学の専門家がわかりやすく解説。最新のスポーツ科学の知見をもとに人体の謎に迫る。</t>
  </si>
  <si>
    <t>四六判・合計616ページ</t>
  </si>
  <si>
    <t>9784794227201</t>
  </si>
  <si>
    <t>有害な男性のふるまい　進化で読み解くハラスメントの起源</t>
  </si>
  <si>
    <t>デヴィッド・Ｍ・バス、加藤智子 訳</t>
  </si>
  <si>
    <t>セクハラ、モラハラ、性的暴力、マッチングアプリでの出会い…。なぜ人類は性的葛藤と闘わなければならないのか。男女の性的対立の根源を、生物としての「性戦略」の違いから明らかにし、進化心理学による男女の調和の道を探る画期的書籍！</t>
  </si>
  <si>
    <t>四六判・448ページ</t>
  </si>
  <si>
    <t>9784794227331</t>
  </si>
  <si>
    <t>なぜ人はアートを楽しむように進化したのか</t>
  </si>
  <si>
    <t>アンジャン・チャタジー 著、田沢恭子 訳</t>
  </si>
  <si>
    <t>人間にとって、アートは生きるうえで必要不可欠なものか、否か。その最大の謎に、脳科学、神経科学、進化心理学などの見地から、顔、体、数式、食事、貨幣、そして芸術の「美」を考察。人が生きるうえで「美」がどのような役割を果たし、人がアートを愛するに至るのかを明らかにする、画期的書籍！</t>
  </si>
  <si>
    <t>四六判・352ページ</t>
  </si>
  <si>
    <t>9784540231674</t>
  </si>
  <si>
    <t>シン・オーガニック</t>
  </si>
  <si>
    <t>吉田太郎</t>
  </si>
  <si>
    <t>副題：土壌・微生物・タネのつながりをとりもどす　なぜ化学肥料や農薬を使わなくとも作物は育つのか？　なぜ耕さなくてもよいのか？　なぜ多様な植物が必要なのか？——有機農業・自然農法にかかわるそもそもの疑問に、科学の知見と篤農家の叡智から答える。斎藤幸平氏推薦。</t>
  </si>
  <si>
    <t>四六・368ページ</t>
  </si>
  <si>
    <t>9784540231452</t>
  </si>
  <si>
    <t>カンキツ大事典</t>
  </si>
  <si>
    <t>多様な品種・系統、主要中晩カン類のつくりこなしや、進む温暖化のもとでの安定生産、管理の舵取り、対策を基礎生理からフォロー。小さい樹形、切り上げ剪定、浮皮軽減効果も大きいマルドリ栽培、シールディングマルチ、樹冠上部摘果など高品質・軽労、連年結果のための各種技術も。23年ぶりの改訂。</t>
  </si>
  <si>
    <t>2024年1月刊</t>
  </si>
  <si>
    <t>B5･1604ページ</t>
  </si>
  <si>
    <t>9784540231032</t>
  </si>
  <si>
    <t>新 野菜つくりの実際 第2版（全７冊）</t>
  </si>
  <si>
    <t>川城英夫　編</t>
  </si>
  <si>
    <t>20年余り増刷を重ねる野菜つくりの必携の書、待望の新版。野菜の生理・生態と栽培の基本技術を豊富な図表とともに初心者にもわかりやすく丁寧に解説。野菜87種類・171作型を、果菜1／果菜2／葉菜1／葉菜2／根茎菜1／根茎菜2／軟化・芽物の7巻に収録。</t>
  </si>
  <si>
    <t>2023年-2024年6月完結</t>
  </si>
  <si>
    <t>B5・各208～296ページ</t>
  </si>
  <si>
    <t>9784254266443</t>
  </si>
  <si>
    <t>オックスフォード 建築辞典</t>
  </si>
  <si>
    <t>鈴木博之　監訳</t>
  </si>
  <si>
    <t>定評あるオックスフォード辞典シリーズの一冊，J.S.Curl著“Architecture and Landscape Architecture”の翻訳。古代～近現代の西洋建築を中心に約6500語を五十音順配列。建築史・文化面を重視し，建築家・職人等の人名も多数収載。図書館や建築史・美術史専攻の研究室必備。</t>
  </si>
  <si>
    <t>A5・1220ページ</t>
  </si>
  <si>
    <t>9784254261806</t>
  </si>
  <si>
    <t>地下水の事典</t>
  </si>
  <si>
    <t>公益社団法人日本地下水学会　編</t>
  </si>
  <si>
    <t>21世紀の地下水に関わる現場業務，大学教育，行政や市民による管理・保全など多様なニーズに応える，最新かつ重要な学術・技術を網羅総括した事典〔内容〕概論／地下水マネジメント／地下水の科学／地下水調査法／地下水流動解析／地下水利用と技術／地下水と災害／建設工事と地下水／地下水汚染対策</t>
  </si>
  <si>
    <t>A5・632ページ</t>
  </si>
  <si>
    <t>北京古建築（全2巻）</t>
  </si>
  <si>
    <t>王南／李暉　監訳／岩谷季久子　訳</t>
  </si>
  <si>
    <t>万里の長城や北京故宮など、七つもの世界遺産を有する古都・北京の建築を詳説。外観・内観写真、立面・平面図等の建築図面に加え、古地図・古写真、壁画や彫像写真なども収載する圧巻のビジュアル。</t>
  </si>
  <si>
    <t>A4・総478ページ</t>
  </si>
  <si>
    <t>9784812223086</t>
  </si>
  <si>
    <t>歴史の建築意匠</t>
  </si>
  <si>
    <t>西田雅嗣</t>
  </si>
  <si>
    <t>「柱」「窓」「壁」「屋根」「塔」「堂」「庭」「街」「建築」という9つのトピックから、西洋と日本の建築意匠を比較考量し、そこに込められたメッセージを探る。建築がどのように構想され、建てられ、了解されてきたのか、長年にわたる研究を通した知見からその諸相を描く。</t>
  </si>
  <si>
    <t>9784422220222</t>
  </si>
  <si>
    <t>戦前期東京火災保険特殊地図集成　第2巻</t>
  </si>
  <si>
    <t>辻原万規彦　編／辻原万規彦　解説</t>
  </si>
  <si>
    <t>戦災で失われた東京の街並みを克明に記録した唯一無二の大縮尺地図を全27巻で復刻。変貌を続ける大都市の歴史的変遷が読み取れ、精確かつ立体的な復元を可能にする、第一級の歴史資料。約1500葉の原図を原寸収録！第2巻は麹町区・神田区・日本橋区を掲載。</t>
  </si>
  <si>
    <t>A3・380ページ</t>
  </si>
  <si>
    <t>9784422220239</t>
  </si>
  <si>
    <t>戦前期東京火災保険特殊地図集成　第3巻</t>
  </si>
  <si>
    <t>辻原万規彦　編／小林淳一　解説</t>
  </si>
  <si>
    <t>戦災で失われた東京の街並みを克明に記録した唯一無二の大縮尺地図を全27巻で復刻。変貌を続ける大都市の歴史的変遷が読み取れ、精確かつ立体的な復元を可能にする、第一級の歴史資料。約1500葉の原図を原寸収録！第3巻は日本橋区・京橋区を掲載。</t>
  </si>
  <si>
    <t>A3・376ページ</t>
  </si>
  <si>
    <t>9784422220246</t>
  </si>
  <si>
    <t>戦前期東京火災保険特殊地図集成　第4巻</t>
  </si>
  <si>
    <t>戦災で失われた東京の街並みを克明に記録した唯一無二の大縮尺地図を全27巻で復刻。変貌を続ける大都市の歴史的変遷が読み取れ、精確かつ立体的な復元を可能にする、第一級の歴史資料。約1500葉の原図を原寸収録！第4巻は京橋区・芝区を掲載。</t>
  </si>
  <si>
    <t>A3・372ページ</t>
  </si>
  <si>
    <t>9784422220253</t>
  </si>
  <si>
    <t>戦前期東京火災保険特殊地図集成　第5巻</t>
  </si>
  <si>
    <t>戦災で失われた東京の街並みを克明に記録した唯一無二の大縮尺地図を全27巻で復刻。変貌を続ける大都市の歴史的変遷が読み取れ、精確かつ立体的な復元を可能にする、第一級の歴史資料。約1500葉の原図を原寸収録！第5巻は芝区を掲載。</t>
  </si>
  <si>
    <t>A3・368ページ</t>
  </si>
  <si>
    <t>9784422220260</t>
  </si>
  <si>
    <t>戦前期東京火災保険特殊地図集成　第6巻</t>
  </si>
  <si>
    <t>戦災で失われた東京の街並みを克明に記録した唯一無二の大縮尺地図を全27巻で復刻。変貌を続ける大都市の歴史的変遷が読み取れ、精確かつ立体的な復元を可能にする、第一級の歴史資料。約1500葉の原図を原寸収録！第6巻は芝区・麻布区・赤坂区を掲載。</t>
  </si>
  <si>
    <t>8</t>
  </si>
  <si>
    <t>9784422220277</t>
  </si>
  <si>
    <t>戦前期東京火災保険特殊地図集成　第7巻</t>
  </si>
  <si>
    <t>辻原万規彦　編著／小林昌樹　解説</t>
  </si>
  <si>
    <t>戦災で失われた東京の街並みを克明に記録した唯一無二の大縮尺地図を全27巻で復刻。変貌を続ける大都市の歴史的変遷が読み取れ、精確かつ立体的な復元を可能にする、第一級の歴史資料。約1500葉の原図を原寸収録！第7巻は赤坂区・四谷区を掲載。</t>
  </si>
  <si>
    <t>田中淡著作集【全3巻】</t>
  </si>
  <si>
    <t>田中淡</t>
  </si>
  <si>
    <t>中国建築史の泰斗、田中淡京都大学名誉教授が拓いた世界とは—。日本のみならず中国や欧米からも今なお重視される、最高レベルにあり続けた田中の中国建築・庭園史・技術史研究。没後10年を経ても価値の全く衰えない、その成果の核心たる研究論文の集大成。</t>
  </si>
  <si>
    <t>Ａ5・1488ページ</t>
  </si>
  <si>
    <t>建築講話【全2巻】</t>
  </si>
  <si>
    <t>ヴィオレ゠ル゠デュック</t>
  </si>
  <si>
    <t>19世紀フランスにおけるアルベルティ以来最大の建築理論家ヴィオレ゠ル゠デュック。ゴシック建築の碩学、修復家であり近代建築の基盤に深甚な影響を与え続けた大理論家の、美術学校の教程として編纂された全20講に注釈を付して訳出した労作。</t>
  </si>
  <si>
    <t>Ｂ5・822ページ</t>
  </si>
  <si>
    <t>9784805509821</t>
  </si>
  <si>
    <t>近代日本の小学校建築史</t>
  </si>
  <si>
    <t>川島智生</t>
  </si>
  <si>
    <t>大正期に建設が始まった近代日本の鉄筋コンクリート造による小学校はその豊かな建築類型にもかかわらず、近年老朽化による建て替えなどで次々と失われている。本書は長年にわたり、400校にせまる全国の近代小学校建築の調査に携わってきた著者による、その実態に迫る歴史的な考究である。</t>
  </si>
  <si>
    <t>Ａ4・448ページ</t>
  </si>
  <si>
    <t>9784582544770</t>
  </si>
  <si>
    <t>堀部安嗣作品集Ⅱ</t>
  </si>
  <si>
    <t>堀部安嗣</t>
  </si>
  <si>
    <t>『堀部安嗣作品集 1994‐2014』に続く第２弾。住宅から公共建築、クルーズ船まで領域を広げた2010年代の作品を総攬。</t>
  </si>
  <si>
    <t>２０２４年２月刊行</t>
  </si>
  <si>
    <t>B4変　256ページ</t>
  </si>
  <si>
    <t>9784621307427</t>
  </si>
  <si>
    <t>第4版　コンパクト建築設計資料集成</t>
  </si>
  <si>
    <t>一般社団法人日本建築学会　編</t>
  </si>
  <si>
    <t>19年ぶりの全面改訂。少子高齢化，共生、多様性，デジタル化，老朽化，施設マネジメント，災害復興，持続可能性，低炭素化社会などの急速な変化の中で，社会的かつ建築的な課題をどう受け止め、新たな建築像をどう描くのか。その発想の手がかりを示す。</t>
  </si>
  <si>
    <t>A4・370ページ</t>
  </si>
  <si>
    <t>9784864631617</t>
  </si>
  <si>
    <t>73-2_武蔵野美術大学出版局</t>
  </si>
  <si>
    <t>武蔵野美術大学出版局</t>
  </si>
  <si>
    <t>ル・コルビュジエの身体図像</t>
  </si>
  <si>
    <t>鈴木明</t>
  </si>
  <si>
    <t>居心地の良い空間を求めて人々の振る舞いを観察し、図面に人体を描き込んだル・コルビュジエ。その身体図形成を5期に分類。モデュロール（標準規格）が完成するユニテ・ダビタシオンに至るまでの画期的考察！</t>
  </si>
  <si>
    <t>9784254201833</t>
  </si>
  <si>
    <t>新版 ホログラフィ入門 新装版 —原理と実際—</t>
  </si>
  <si>
    <t>久保田敏弘</t>
  </si>
  <si>
    <t>本書は『新版 ホログラフィ入門 —原理と実際—』（2010年）を底本として刊行したものです。印刷，セキュリティ，医学，文化財保護，アートなどに汎用されるホログラフィの仕組みと作り方を伝授。</t>
  </si>
  <si>
    <t>9784274232534</t>
  </si>
  <si>
    <t>スポーツロボティクス入門</t>
  </si>
  <si>
    <t>日本ロボット学会　監修／西川鋭　編著</t>
  </si>
  <si>
    <t>ロボティクスの発展により、これをスポーツに応用する取組みが多方面で進んでいる。身体運動の生成と解析、戦術的行動の生成と解析、対人競技ロボット、人間・スポーツの拡張の4つの視点から、スポーツとロボティクスをかけ合わせるスポーツロボティクスの基礎と現状、今後の展開について解説する。</t>
  </si>
  <si>
    <t>9784274232190</t>
  </si>
  <si>
    <t>SLAM入門  (改訂2版)</t>
  </si>
  <si>
    <t>友納正裕</t>
  </si>
  <si>
    <t>ロボットの自律走行・ドローンの自律飛行の鍵となるSLAM技術について解説した入門書。改訂2版では、SLAM技術の高性能化・高機能化を踏まえ、2D-SLAMの処理速度やロバスト性を向上させる方法、3D-SLAMの原理の説明など、発展的な内容も追加。</t>
  </si>
  <si>
    <t>2024年7月</t>
  </si>
  <si>
    <t>B5変・296ページ</t>
  </si>
  <si>
    <t>9784274231537</t>
  </si>
  <si>
    <t>Pythonによる 制御工学入門(改訂2版)</t>
  </si>
  <si>
    <t>南裕樹</t>
  </si>
  <si>
    <t>Pythonを使って制御工学を学ぶための入門書の改訂版。「使ってみる、やってみる」を通して、制御工学を体感することができる。よりわかりやすさを追求して構成を見直し・追記したほか、ライブラリの最新版に合わせてPythonコードを修正している。</t>
  </si>
  <si>
    <t>9784320072039</t>
  </si>
  <si>
    <t>システム理論による安全工学</t>
  </si>
  <si>
    <t>Nancy G. Leveson／兼本茂 監訳</t>
  </si>
  <si>
    <t>今日の複雑でソフトウェア集約型の社会技術システムの安全設計のために、より適した新しい考え方・アプローチであるSTAMP（システム理論に基づく事故モデルとプロセス）を提案している。これはシステム思考とシステム理論に基づいた安全工学のパラダイムシフトともいえる新しいアプローチである。</t>
  </si>
  <si>
    <t>9784627677234</t>
  </si>
  <si>
    <t>エアロゾルテクノロジー（第3版）</t>
  </si>
  <si>
    <t>Hinds、Zhu／日本エアロゾル学会   監修／諏訪、鍵、並木　訳</t>
  </si>
  <si>
    <t>エアロゾルの特性，挙動，測定方法について，基本となる物理的・化学的原理から測定に用いる機器までを詳解．数学的・物理的な解析はもちろんのこと，章末の演習問題により，エアロゾルの性質を定量的に表すことの重要性も理解できる．</t>
  </si>
  <si>
    <t>9</t>
  </si>
  <si>
    <t>9784863102842</t>
  </si>
  <si>
    <t>間違いだらけの電力問題</t>
  </si>
  <si>
    <t>山本隆三</t>
  </si>
  <si>
    <t>どうすれば電気代が下がるのか。停電期の危機を回避するにはどうすればよいのか。温暖化対策と脱炭素の行方はどうなるのか。電力産業の未来はどうなるのか——。様々な角度から電力問題を考える。</t>
  </si>
  <si>
    <t>9784274231520</t>
  </si>
  <si>
    <t>人工光合成</t>
  </si>
  <si>
    <t>豊田中央研究所　監修／森川健志</t>
  </si>
  <si>
    <t>二酸化炭素排出削減の切り札「人工光合成」について、トヨタグループの中央研究所が研究開発を進める技術の基礎を解説。天然の模倣ではなく、二酸化炭素と水と太陽光エネルギーから化学原料や燃料として活用可能な有機物を、化石資源の熟成と比べて短時間で合成可能な機構と手段を獲得する技術を説明。</t>
  </si>
  <si>
    <t>9784764906495</t>
  </si>
  <si>
    <t>アルゴリズムイントロダクション　第4版　総合版</t>
  </si>
  <si>
    <t>T・コルメン、C・ライザーソン、R・リベスト、C・シュタイン／浅野哲夫、岩野和生、梅尾博司、小山透、山下雅史、和田幸一　訳</t>
  </si>
  <si>
    <t>世界的名著『アルゴリズムイントロダクション』第4版の翻訳総合版！今や一般化したAI分野におけるアルゴリズムを精緻に解説し、機械学習といった応用分野まで網羅。【目次】基礎／ソートと順序統計量／データ構造／高度な設計と解析の手法／高度なデータ構造／グラフアルゴリズム／精選トピックス</t>
  </si>
  <si>
    <t>B5・1152ページ</t>
  </si>
  <si>
    <t>9784065356357</t>
  </si>
  <si>
    <t>暗号の理論と技術</t>
  </si>
  <si>
    <t>國廣昇　編著／安田雅哉、水木敬明、高安敦、高島克幸、米山一樹、大原一真、江村恵太</t>
  </si>
  <si>
    <t>次世代の暗号技術の標準化に向け、暗号理論とその技術を学べる入門書。暗号理論の数学的基礎から応用技術まで、幅広い内容をバランスよく学べる。暗号理論を学ぶ学生や研究者、セキュリティ関係の技術者に最適。</t>
  </si>
  <si>
    <t>9784772253536</t>
  </si>
  <si>
    <t>地域政策研究のための地理空間情報統合管理システム</t>
  </si>
  <si>
    <t>蒋　湧</t>
  </si>
  <si>
    <t>政策立案に携わる実務者、政策研究を志している研究者や学生、GIS を活用したまちづくりを実践している方々を対象に、「地理空間データの取得・開発」と様々なツールを用いた「情報共有のためのWebGISアプリの構築」の手法について詳しく解説。</t>
  </si>
  <si>
    <t>B5・148ページ</t>
  </si>
  <si>
    <t>9784295018988</t>
  </si>
  <si>
    <t>徹底攻略ディープラーニングG検定ジェネラリスト問題集 第3版</t>
  </si>
  <si>
    <t>株式会社スキルアップNeXt 小縣 信也ほか著/杉山 将　監修/株式会社ソキウス・ジャパン　編</t>
  </si>
  <si>
    <t>最新シラバス・出題方式に対応して改訂！全編を新規書き下ろしで総入れ替え！わかりやすい解説はそのままに、本書のみで合格できるよう、収録問題をボリュームアップ。巻末には、模擬試験「総仕上げ問題」を収録。試験直前の実力診断までしっかりサポート！</t>
  </si>
  <si>
    <t>A5判・408ページ</t>
  </si>
  <si>
    <t>9784863102873</t>
  </si>
  <si>
    <t>生成ＡＩ社会</t>
  </si>
  <si>
    <t>河島茂生</t>
  </si>
  <si>
    <t>ＡＩのブラックボックス化、差別の助長、著作物の無断利用、偽情報の拡散…etcあらゆる分野で新たなリスクが顕在化する「生成ＡＩ社会」の新論点！</t>
  </si>
  <si>
    <t>四六判並製　288ページ</t>
  </si>
  <si>
    <t>9784274231759</t>
  </si>
  <si>
    <t>Pythonではじめる数理最適化(第2版)</t>
  </si>
  <si>
    <t>岩永二郎、石原響太、西村直樹、田中一樹</t>
  </si>
  <si>
    <t>Pythonを用いた数理最適化の入門書。課題を実際に解くことで、数理モデルを実務で使いこなす力が身につく。数理最適化のアルゴリズム自体ではなく、数理最適化を用いた課題解決に重きを置いている点が特長。現場で発生しうる試行錯誤が盛り込まれており、実務における手順などを学習できる。</t>
  </si>
  <si>
    <t>9784274231957</t>
  </si>
  <si>
    <t xml:space="preserve">LLMのファインチューニングとRAG </t>
  </si>
  <si>
    <t>新納浩幸</t>
  </si>
  <si>
    <t>大規模言語モデル（LLM）は最新情報の入手や更新が難しく、また仕事で使う場合、自社データの外部提供に制約があるケースも多い。本書では、これらの課題を解決するために、公開LLMで構築したチャットボットをファインチューニングとRAGにより調整し、より適切な回答を行えるようにする。</t>
  </si>
  <si>
    <t>9784274231841</t>
  </si>
  <si>
    <t>深層学習による画像認識の基礎</t>
  </si>
  <si>
    <t>菅沼雅徳</t>
  </si>
  <si>
    <t>深層学習に基づく2つの技術、畳込みニューラルネットワークとVision Transformerを通して、画像認識の基礎を解説した書籍。前半では理論的な基盤を、後半では物体検出と領域分割、自己教師あり学習を実例とともに解説。Python（PyTorch）のサンプルコードあり。</t>
  </si>
  <si>
    <t>9784274231940</t>
  </si>
  <si>
    <t>深層学習による自動作曲入門</t>
  </si>
  <si>
    <t>シンアンドリュー</t>
  </si>
  <si>
    <t>機械学習による自動作曲技術を解説。従来の時系列データと異なる音楽データの特徴に基づく分析や、音声の生成のような「それっぽい」にとどまらない美的な質の学習方法や評価といった、音楽に特化した機械学習のアプローチを解説。自動作曲の全体図や、最先端の重要モデルの仕組み・性能を学べる。</t>
  </si>
  <si>
    <t>9784274232381</t>
  </si>
  <si>
    <t>今日から使えるファインチューニングレシピ</t>
  </si>
  <si>
    <t>藤原弘将、吉岡琢、石田忠、内木賢吾、佐々木雄哉、川崎奏宜、加藤修</t>
  </si>
  <si>
    <t>画像識別や自然言語処理といった実務における代表的なタスクで現れるモデルのファインチューニングや、近年著しく発達している生成AIモデルのファインチューニングなどについて、具体的なPythonコードを通じて基本から実践までわかりやすく解説。現場での実践力を高めることを目標とした。</t>
  </si>
  <si>
    <t>B5変・232ページ</t>
  </si>
  <si>
    <t>10</t>
  </si>
  <si>
    <t>9784814400843</t>
  </si>
  <si>
    <t>Python機械学習クックブック</t>
  </si>
  <si>
    <t>Kyle Gallatin、Chris Albon／中田秀基　訳</t>
  </si>
  <si>
    <t>Pythonによる機械学習を行う上で、頻繁に遭遇すると思われる216の問題とその解決策を紹介。この改訂版では、最新のフレームワークに対応するとともに、ニューラルネットワーク関連の項目をPyTorchベースで大幅に増量。「やりたいこと」「困っていること」に答えてくれる一冊です。</t>
  </si>
  <si>
    <t>2024年8月</t>
  </si>
  <si>
    <t>B5変･428ページ</t>
  </si>
  <si>
    <t>9784814400720</t>
  </si>
  <si>
    <t>AWSではじめる生成AI</t>
  </si>
  <si>
    <t>Chris Fregly、Antje Barth、Shelbee Eigenbrode／久富木隆一　訳</t>
  </si>
  <si>
    <t>モダンな生成AI一般を使いこなすための必要十分な前提知識を1冊で学べる、コンパクトな入門書。前半で生成AI一般について知るべきトピックを章ごとに解説していき、後半ではAWS上の大規模システムに生成AIを組み込んで、有用なアプリケーションを構成する方法について解説します。</t>
  </si>
  <si>
    <t>9784814400591</t>
  </si>
  <si>
    <t>ゼロから作るDeep Learning⑤ 生成モデル編</t>
  </si>
  <si>
    <t>人気シリーズの第5弾。今回のテーマは「生成モデル」です。本書では「正規分布」から「拡散モデル」に至るまでの技術を繋がりのあるストーリーとして展開します。最終的には「Stable Diffusion」のような画像生成AIを完成させます。</t>
  </si>
  <si>
    <t>A5･336ページ</t>
  </si>
  <si>
    <t>9784320125759</t>
  </si>
  <si>
    <t>深層学習　生成AIの基礎</t>
  </si>
  <si>
    <t>岡留剛</t>
  </si>
  <si>
    <t>本書は進化・深化した深層学習の要素技術と、表現学習の代表例である単語埋めこみ、そしてネットワーク基盤としてのトランスフォーマーを、その基礎である注意機構とともに解説。言語生成については、言語処理の基盤アーキテクチャとして大規模言語モデルを導入し、発展形である言語生成モデルを紹介。</t>
  </si>
  <si>
    <t>9784764907164</t>
  </si>
  <si>
    <t>スッキリわかる数理・データサイエンス・AI</t>
  </si>
  <si>
    <t>皆本 晃弥</t>
  </si>
  <si>
    <t>数理・データサイエンス・AI認定制度における応用基礎レベルをフォローした教科書！【目次】機械学習と人工知能の概要および単回帰分析／多項式回帰／重回帰分析／ロジスティック回帰による二値分類／ソフトマックス回帰による多値分類／決定木／ナイーブベイズ分類／k近傍法とk-means法</t>
  </si>
  <si>
    <t>B5・234ページ</t>
  </si>
  <si>
    <t>9784764907089</t>
  </si>
  <si>
    <t>ファーストステップ AI・データサイエンスの基礎</t>
  </si>
  <si>
    <t>浅井宗海、譚奕飛、山口誠一、浅井拓海</t>
  </si>
  <si>
    <t>大学・高専の１セメスター（半期）で利用できる、初学者のための「数理・データサイエンス・AI」の教科書【目次】社会で起きている変化 ／生成AI と社会／データの情報デザイン／社会で活用されているデータ ／データ分析の基礎／データを比較する／データ間の関係を分析する</t>
  </si>
  <si>
    <t>9784764907102</t>
  </si>
  <si>
    <t>最適化のための強化学習</t>
  </si>
  <si>
    <t>久保幹雄、小林和博</t>
  </si>
  <si>
    <t>Pythonの基礎から強化学習の利用までを詳細に解説した充実の一冊。【目次】Python で強化学習を行うための環境構築／Pythonの基礎／強化学習／マルコフ決定過程／動的計画／モンテカルロ学習／Temporal Difference 学習</t>
  </si>
  <si>
    <t>B5変形・204ページ</t>
  </si>
  <si>
    <t>9784065369562</t>
  </si>
  <si>
    <t>事例でわかるMLOps</t>
  </si>
  <si>
    <t>杉山 阿聖、太田 満久、久井 裕貴　編著</t>
  </si>
  <si>
    <t>機械学習の活用・運用にまつわる悩みによく効く知識と最新の実践事例が満載！第1部ではMLOpsの全体像とそれを実現する技術・プロセス・文化、第2部では実際の取り組み事例を紹介。</t>
  </si>
  <si>
    <t>9784787235374</t>
  </si>
  <si>
    <t>生成AIの論点</t>
  </si>
  <si>
    <t>喜連川優　編著</t>
  </si>
  <si>
    <t>日本学術会議が実施し、記録的な数の参加者を集め大盛況に終わったシンポジウム「生成AIの課題と今後」の書籍化。情報学者や実業家、漫画家、古典籍・法学研究者などの11人のトップランナーが生成AIについて講演した内容に加筆・修正して収録。生成AIの原理・応用・課題を広く学べる一冊。</t>
  </si>
  <si>
    <t>A5 ・200ページ</t>
  </si>
  <si>
    <t>9784807913480</t>
  </si>
  <si>
    <t>マテリアル・機械学習・ロボット</t>
  </si>
  <si>
    <t>一杉太郎 編</t>
  </si>
  <si>
    <t>材料研究で加速している機械学習とロボットを活用した自動化・自律化の動きの基礎から最新動向までを紹介。</t>
  </si>
  <si>
    <t>B5 ・ 208ページ</t>
  </si>
  <si>
    <t>02コンピュータ・ネットワーク.ai</t>
  </si>
  <si>
    <t>9784814400614</t>
  </si>
  <si>
    <t>実用 Git</t>
  </si>
  <si>
    <t>Prem Kumar Ponuthorai、Jon Loeliger／萬谷暢崇　監訳／長尾高弘 訳</t>
  </si>
  <si>
    <t>Gitの包括的な解説書。本書ではVCSの使用経験があるソフトウェアエンジニアを対象に、分散型バージョン管理システム「Git」の使い方を丁寧に解説します。開発時によく使われるサブコマンドだけでなく、トラブルシューティング時に使用するサブコマンドも幅広く解説します。</t>
  </si>
  <si>
    <t>B5変･576ページ</t>
  </si>
  <si>
    <t>9784814400676</t>
  </si>
  <si>
    <t>クラウドデータレイク</t>
  </si>
  <si>
    <t>Rukmani Gopalan／丸本健二郎　監訳／長尾 高弘　訳</t>
  </si>
  <si>
    <t>本書は、クラウドデータレイクのセットアップ、管理、ガバナンスについて、包括的に解説した実用書。設計上の注意点やベストプラクティスから、データフォーマットの最適化、パフォーマンスの最適化、コスト管理、ガバナンスに至るまでを解説します。どのようにデータを構築するべきか学べる1冊です。</t>
  </si>
  <si>
    <t>A5･288ページ</t>
  </si>
  <si>
    <t>9784814400805</t>
  </si>
  <si>
    <t>SQLポケットガイド</t>
  </si>
  <si>
    <t>Alice Zhao／原隆文　訳</t>
  </si>
  <si>
    <t>本書は仕事でSQLを利用しているプロの開発者を対象に、主要な5つのデータベースで使われるSQLの構文およびデータベースの基本を解説します。SQLを利用する方法も解説しているので、データアナリストやデータサイエンティストなど、開発者以外のSQLユーザーにも有用でしょう。</t>
  </si>
  <si>
    <t>A5･328ページ</t>
  </si>
  <si>
    <t>9784814400669</t>
  </si>
  <si>
    <t>Real World HTTP</t>
  </si>
  <si>
    <t>渋川よしき</t>
  </si>
  <si>
    <t>本書は、ウェブの基礎となるプロトコルHTTPと、その関連技術を解説する学習書の改訂版です。第3版では、初学者向けの導入となる「ブラウザは何をしているのか？」、近年のウェブアプリケーションのプラットフォーム化を踏まえた新章を追加するなど、より充実した内容に改訂。</t>
  </si>
  <si>
    <t>B5変･544ページ</t>
  </si>
  <si>
    <t>9784814400881</t>
  </si>
  <si>
    <t>Kubernetesパターン</t>
  </si>
  <si>
    <t>Bilgin Ibryam、Roland Hus／松浦隼人　訳</t>
  </si>
  <si>
    <t>マイクロサービスとコンテナの進化に伴い、ソフトウェアの設計、構築、実行方法が大きく変わったため、新たな異なるプラクティスを必要とします。本書はKubernetes上でクラウドネイティブアプリケーションを設計および実装するための再利用可能なパターンと原則について解説します。</t>
  </si>
  <si>
    <t>B5変･392ページ</t>
  </si>
  <si>
    <t>11</t>
  </si>
  <si>
    <t>9784814400867</t>
  </si>
  <si>
    <t>スタッフエンジニアの道</t>
  </si>
  <si>
    <t>Tanya Reilly／島田浩二　訳</t>
  </si>
  <si>
    <t>管理職にならないキャリアアップの道であるスタッフエンジニア、技術専門職に必要な考え方やスキルを詳細に解説。技術専門職に求められる役割、大局的な視点を持って仕事に取り組む方法、大規模プロジェクトを成功に導く手法、自身の専門性を深めながらチームメンバーの成長を支援する方法を学びます。</t>
  </si>
  <si>
    <t>9784814400799</t>
  </si>
  <si>
    <t>脳に収まるコードの書き方</t>
  </si>
  <si>
    <t>Mark Seemann／吉羽龍太郎、原田騎郎　訳／Robert C. Martin　まえがき</t>
  </si>
  <si>
    <t>開発者が優れたソフトウェアを構築するためのソフトウェア設計のメンタルモデルを考察し、ソフトウェアの設計やコードを書く際に、人の頭で理解しやすいようにするための方法を解説します。チームメンバーがスムーズに理解し、作業を効率的に進めるための方法を説明します。</t>
  </si>
  <si>
    <t>B5変･312ページ</t>
  </si>
  <si>
    <t>9784764906488</t>
  </si>
  <si>
    <t>アルゴリズムイントロダクション　第4版　第2巻</t>
  </si>
  <si>
    <t>世界的名著『アルゴリズムイントロダクション』第4版の翻訳第2巻！【目次】動的計画法／貪欲アルゴリズム／ならし解析／データ構造の補強／B木／互いに素な集合族のためのデータ構造／基本的なグラフアルゴリズム／最小全域木／単一始点最短路／全点対最短路／最大フロー／2部グラフでのマッチング</t>
  </si>
  <si>
    <t>B5・376ページ</t>
  </si>
  <si>
    <t>9784764906990</t>
  </si>
  <si>
    <t>改訂新版 ファーストステップ 情報通信ネットワーク</t>
  </si>
  <si>
    <t>浅井宗海</t>
  </si>
  <si>
    <t>LANやインターネットの仕組みから運用やセキュリティまで、包括的に解説したネットワーク技術の教科書が、改訂新版として発行。【目次】身近なネットワークとその種類／LANで通信するための仕組み／インターネット通信の仕組み1—IPアドレス／インターネット通信の仕組み2—ルーティング</t>
  </si>
  <si>
    <t>9784764907201</t>
  </si>
  <si>
    <t>つながるコンピューターリテラシー</t>
  </si>
  <si>
    <t>荒木千秋、島袋舞子/兼宗進、石塚丈晴　監</t>
  </si>
  <si>
    <t>これからの時代に必要な情報活用能力が身に付く！【目次】情報Iの復習／コンピュータの基本操作／情報セキュリティ／Web の活用・情報検索／文書作成／表計算／プレゼンテーション／プログラミングとソフトウェア／データ分析の基礎</t>
  </si>
  <si>
    <t>2024年11月</t>
  </si>
  <si>
    <t>B5・160ページ</t>
  </si>
  <si>
    <t>9784764907096</t>
  </si>
  <si>
    <t>TEXTBOOK 情報セキュリティ</t>
  </si>
  <si>
    <t>林隆史、林智子、宮北和之、中野敬介</t>
  </si>
  <si>
    <t>リスクに対処するための視点と考え方、インシデントへの備えと対応について学べる教科書！【目次】情報セキュリティの歴史／様々な攻撃／情報セキュリティの主要要素／情報セキュリティとアーキテクチャ／暗号／認証技術の基礎と管理／情報セキュリティの確保／情報セキュリティと個人情報</t>
  </si>
  <si>
    <t>A5・146ページ</t>
  </si>
  <si>
    <t>03プログラミング・言語.ai</t>
  </si>
  <si>
    <t>9784254123012</t>
  </si>
  <si>
    <t>Pythonによるシミュレーションモデリング</t>
  </si>
  <si>
    <t>G．チャブッロ／黒川利明　訳</t>
  </si>
  <si>
    <t>さまざまな統計的シミュレーションをPythonで実践。数値計算の基礎から，シミュレーションモデルの習得，実際の問題解決へ〔内容〕乱数／確率／モンテカルロ法／マルコフ決定過程／リサンプリング手法／最適化／進化システム入門／金融工学／ニューラルネットワークと物理現象／他</t>
  </si>
  <si>
    <t>9784254123050</t>
  </si>
  <si>
    <t>TikZによるLaTeXグラフィックス</t>
  </si>
  <si>
    <t>S. コットウィッツ／黒川 利明　訳</t>
  </si>
  <si>
    <t>LaTeX上での作図ガイド〔内容〕はじめに／最初の画像／ノードの位置と描画／辺と矢印／スタイルと画像の読み込み／木とグラフ／塗りつぶし，クリッピング，グラデーション／パスの豊かな表現／レイヤー，オーバーレイ，透明／座標とパスの計算／座標とキャンバスの変換／滑らかな曲線／他</t>
  </si>
  <si>
    <t>B5・208ページ</t>
  </si>
  <si>
    <t>9784295018469</t>
  </si>
  <si>
    <t>スッキリわかるSQL入門 第4版 ドリル256問付き！</t>
  </si>
  <si>
    <t>中山 清喬　著/飯田 理恵子　著/株式会社フレアリンク　監修</t>
  </si>
  <si>
    <t xml:space="preserve">豊富な図解と丁寧な解説により、やさしく＆楽しくSQLを学習できる入門書です。SQL作成・実行ができるクラウドDB実行環境「dokoQL」や、付録「エラー解決 虎の巻」で独学の初学者も安心。正規化問題を含む、充実した「特訓ドリル」では、学習の定着度合いのチェックも可能。 </t>
  </si>
  <si>
    <t>9784274231735</t>
  </si>
  <si>
    <t xml:space="preserve">実践JavaScript！ </t>
  </si>
  <si>
    <t>武舎広幸</t>
  </si>
  <si>
    <t>JavaScriptによるプログラミングの入門書。ブラウザ上にメッセージや画像を表示することからはじめ、分岐や繰り返しなどプログラミングの基本的な概念、タイマーを使った処理などを解説。最後に小さなWebサイトを作ることで、JavaScriptの基本を一通り学べる。</t>
  </si>
  <si>
    <t>B5変・344ページ</t>
  </si>
  <si>
    <t>9784274232138</t>
  </si>
  <si>
    <t>ChatGPTによるPythonプログラミング入門</t>
  </si>
  <si>
    <t>竹村貴也</t>
  </si>
  <si>
    <t>生成AIはプロンプトと呼ばれる自然な言葉を元に多種のプログラムを作りだせ、AI駆動開発と呼ばれている。業務で使うPythonプログラムを例に、その作り方・プロンプト・改良のコツを解説。ChatGPT plus（GPT 4）を元に解説しているが、無料版や他の生成AIでも応用可能。</t>
  </si>
  <si>
    <t>B5変・218ページ</t>
  </si>
  <si>
    <t>9784274232428</t>
  </si>
  <si>
    <t>AIエディタCursor完全ガイド</t>
  </si>
  <si>
    <t>木下雄一朗</t>
  </si>
  <si>
    <t>AIファーストのコードエディタやAIペアプログラマーとして設計されたIDEと呼ばれるCursorについて、機能やケースごとの活用方法、効果的なプロンプトの書き方など、実践的なテクニックを幅広く紹介。プログラミング初心者からプロのエンジニアまで、新しいプログラミングを体験できる。</t>
  </si>
  <si>
    <t>9784814400652</t>
  </si>
  <si>
    <t>データエンジニアリングの基礎</t>
  </si>
  <si>
    <t>Joe Reis、Matt Housley／中田秀基　訳</t>
  </si>
  <si>
    <t>データエンジニアリングとは、組織内外で日々生成されるデータを蓄積し分析するためのデータシステムを構築し維持管理することです。本書は「データエンジニアリングライフサイクル」を軸にデータシステムの要件を整理することで、組織の「データ成熟度」に応じたデータシステム構築の指針を与えます。</t>
  </si>
  <si>
    <t>B5変･416ページ</t>
  </si>
  <si>
    <t>9784814400850</t>
  </si>
  <si>
    <t>Binary Hacks Rebooted</t>
  </si>
  <si>
    <t>河田旺、小池悠生、渡邉慶一、佐伯学哉、荒田実樹／鈴木創、中村孝史、竹腰開、光成滋生、hikalium、浜地慎一郎　寄稿</t>
  </si>
  <si>
    <t>2006年に発行された『Binary Hacks』の第2弾。低レイヤのプログラミング技術に関するハック集です。性能をとことん追求したい、「謎のエラー」を解決したい、といった場面では低いレイヤに降りていく必要に迫られます。本書はそういった場面で使えるノウハウを紹介します。</t>
  </si>
  <si>
    <t>A5･660ページ</t>
  </si>
  <si>
    <t>9784814400751</t>
  </si>
  <si>
    <t>生成 Deep Learning 第2版</t>
  </si>
  <si>
    <t>David Foster／松田晃一、小沼千絵　訳</t>
  </si>
  <si>
    <t>生成AIの本格的な解説書。本書はディープラーニングの基礎から始まり、画像、テキスト、音楽を生成する最先端のアーキテクチャへと進んでいきます。変分オートエンコーダ（VAE）、敵対的生成ネットワーク（GAN）、GPTなどの生成モデルをTensorFlowとKerasで開発します。</t>
  </si>
  <si>
    <t>A5･520ページ</t>
  </si>
  <si>
    <t>12</t>
  </si>
  <si>
    <t>9784814400584</t>
  </si>
  <si>
    <t>Rustの練習帳</t>
  </si>
  <si>
    <t>Ken Youens-Clark／中山光樹　訳</t>
  </si>
  <si>
    <t>Rustは速度や安全性、並行性に優れたプログラミング言語で、ゲームエンジン、オペレーティングシステム、ブラウザなど、さまざまな分野で使われています。本書では小さなコマンドラインツールを多数書くことを通じて、Rustの機能やテスト方法を素早く学ぶことができます。</t>
  </si>
  <si>
    <t>A5･472ページ</t>
  </si>
  <si>
    <t>9784814400621</t>
  </si>
  <si>
    <t>PHPクックブック</t>
  </si>
  <si>
    <t>Eric A. Mann／廣川類、桑村潤　訳</t>
  </si>
  <si>
    <t>PHPを使う上で、約140の遭遇しそうな問題とその解決策をまとめたレシピ集です。PHPの基本的な文法から、暗号化、エラー処理、デバッグといった重要な概念、型システム、非同期処理まで、効率的でモダンなWebアプリケーションを構築するためのレシピを網羅しています。PHP 8対応。</t>
  </si>
  <si>
    <t>9784814400812</t>
  </si>
  <si>
    <t>Pythonクイックリファレンス</t>
  </si>
  <si>
    <t>Alex Martelli、Anna Martelli Ravenscroft、Steve Holden、Paul McGuire／株式会社クイープ　訳</t>
  </si>
  <si>
    <t>本書は「Python言語と組み込み機能」、ファイルやテキスト、時間の操作、数値処理などをまとめた「Pythonの標準ライブラリと拡張モジュール」、「ネットワークとWebプログラミング」、「拡張、配布、バージョンのアップグレードと移行」という構成。Python 3.11対応。</t>
  </si>
  <si>
    <t>A5･864ページ</t>
  </si>
  <si>
    <t>9784814400737</t>
  </si>
  <si>
    <t>ドメイン駆動設計をはじめよう</t>
  </si>
  <si>
    <t>Vlad Khononov／増田亨、綿引琢磨　訳</t>
  </si>
  <si>
    <t>ドメイン駆動設計はビジネスドメインの知識に焦点をあてた設計手法です。本書はドメイン駆動設計の概念や用語の教科書的な説明からはじまり、事業活動を分析し、ビジネス戦略を理解し、ソフトウェア設計をビジネスニーズに合わせるための一連の核となるパターン、原則、実践方法を説明します。</t>
  </si>
  <si>
    <t>A5･408ページ</t>
  </si>
  <si>
    <t>9784814400928</t>
  </si>
  <si>
    <t>ハイパーモダンPython</t>
  </si>
  <si>
    <t>Claudio Jolowicz／嶋田健志、鈴木駿　訳</t>
  </si>
  <si>
    <t>本書はPythonを使った開発におけるハイパーモダンな戦略を提示します。新しいツールを活用して、ワークフローをさらに効率化し、堅牢かつ信頼性の高いプロジェクトにする手法を紹介します。ハイパーモダンな戦略を通じて、開発において本当に重要なことを学べる1冊です。</t>
  </si>
  <si>
    <t>B5変･288ページ</t>
  </si>
  <si>
    <t>9784814400690</t>
  </si>
  <si>
    <t>入門 継続的デリバリー</t>
  </si>
  <si>
    <t>Christie Wilson、Jez Humble、Eric Brewer　序文／渡辺光一　監訳／井上渉、庄司祐馬、遠山雄二　訳</t>
  </si>
  <si>
    <t>継続的デリバリーとは、コード変更を必要に応じて迅速かつ安全に、継続的にリリースするための開発手法です。本書は、初めて継続的デリバリーに取り組む読者向けに、必要な知識とベストプラクティスを示す入門書。章ごとに事例を使用しながら、その全体像・世界観を包括的に理解することができます。</t>
  </si>
  <si>
    <t>B5変･420ページ</t>
  </si>
  <si>
    <t>9784814400713</t>
  </si>
  <si>
    <t>大規模データ管理</t>
  </si>
  <si>
    <t>Piethein Strengholt／村上列　訳</t>
  </si>
  <si>
    <t>データ管理が急速に進化するにつれて、データウェアハウスなどですべてのデータを管理することはスケーラブルではありません。責任の分散、データの管理法、他の人に利用可能にする方法のパラダイムシフトが必要です。本書は企業のニーズに合わせたデータアーキテクチャの設計方法を解説します。</t>
  </si>
  <si>
    <t>B5変･404ページ</t>
  </si>
  <si>
    <t>9784764906952</t>
  </si>
  <si>
    <t>計算論的思考を育むPythonプログラミング実践問題集</t>
  </si>
  <si>
    <t>アルゴリズムとプログラミングの理解・技術力向上を目指すならこの一冊！【目次】手続き型プログラミング入門／構造化プログラミング／古代ギリシャの三賢人のアルゴリズム／『博士の愛した数式』のプログラミング／多様なアルゴリズムとプログラミング／シミュレーションのプログラミング</t>
  </si>
  <si>
    <t>B5・230ページ</t>
  </si>
  <si>
    <t>9784764907126</t>
  </si>
  <si>
    <t>JavaScriptによるプログラミング講座</t>
  </si>
  <si>
    <t>河村一樹</t>
  </si>
  <si>
    <t>JavaScriptのプログラミングを自学実習ベースで学べる！【目次】プログラミング講座／JavaScript／自学自習の進め方／JavaScriptの基本編／JavaScriptの応用編／JavaScriptの実用編</t>
  </si>
  <si>
    <t>B5・152ページ</t>
  </si>
  <si>
    <t>9784065369814</t>
  </si>
  <si>
    <t>プログラミング〈新〉作法</t>
  </si>
  <si>
    <t>荒木雅弘</t>
  </si>
  <si>
    <t>「プロとしてプログラムが書ける人」に求められる能力が大きく変わった！　1つのプログラミング言語にこだわらず、それぞれの言語のベストプラクティスを学ぼう。現代のプログラミング言語を支える技術が凝縮された一冊</t>
  </si>
  <si>
    <t>9784065369579</t>
  </si>
  <si>
    <t>RustによるWebアプリケーション開発　　</t>
  </si>
  <si>
    <t>豊田優貴、松本健太郎、吉川哲史</t>
  </si>
  <si>
    <t>Rustによるアプリケーション開発のベストプラクティス！　経験豊富な筆者が貴重な知識とテクニックを伝授。「蔵書管理アプリケーション」の実装を通じて、設計、開発、保守、運用までハンズオンで学ぶ！　今こそ現場にRustを！</t>
  </si>
  <si>
    <t>B5変・320ページ</t>
  </si>
  <si>
    <t>9784274231742</t>
  </si>
  <si>
    <t>理系のための伝わるビジネスコミュニケーション力</t>
  </si>
  <si>
    <t>堀越智、廣川克也、宮澤貴士</t>
  </si>
  <si>
    <t>就職後のコミュニケーションに不安を覚える大学生、新入社員・若手社員の入口となる一冊として、社会人に必要となるコミュニケーション力をわかりやすく解説した入門書。「資料をまとめる文章力」「情報を伝えるためのプレゼン力」「上司や同僚と円滑に仕事をこなすための会話術」についてまとめた。</t>
  </si>
  <si>
    <t>9784274232374</t>
  </si>
  <si>
    <t>星に名前をつけるなら</t>
  </si>
  <si>
    <t>出雲晶子／フタツキ　絵</t>
  </si>
  <si>
    <t>夜空に輝く1つひとつの星には名前がある。それらはどこで誰が付けたもので、どんな意味が込められているのか。恒星名の誕生から固有名の成立、世界各国での呼び名、惑星の名前の語源や由来、衛星の名前の特徴などをわかりやすく説明する。また、星座や星たちの背後にあるさまざまなエピソードも紹介。</t>
  </si>
  <si>
    <t>9784320006195</t>
  </si>
  <si>
    <t>コンピューター誕生の歴史に隠れた6人の女性プログラマー</t>
  </si>
  <si>
    <t>Kathy Kleiman／羽田昭裕 訳</t>
  </si>
  <si>
    <t>第二次世界大戦終結後の1946年、世界初の現代的なコンピューター「ENIAC（エニアック）」が、当時の米国陸軍の極秘プロジェクトにより開発された。そして、その誕生に多大な貢献をしながらも、長きにわたり脚光を浴びることのなかった6人の女性プログラマーがいた…。</t>
  </si>
  <si>
    <t>四六・408ページ</t>
  </si>
  <si>
    <t>9784469269901</t>
  </si>
  <si>
    <t>運動学習・運動制御理論に基づく　アジリティトレーニング</t>
  </si>
  <si>
    <t>フラン・ボッシュ／谷川聡　監訳</t>
  </si>
  <si>
    <t>ランニングをベースにしたアジリティ（サイドステップや方向転換、助走付きの片足ジャンプなど）を詳細に分析し、スポーツにおけるさまざまな状況の中で、可能な限り効率的に動く方法を身につけるうえで重要なコンセプトを詳しく紹介する。</t>
  </si>
  <si>
    <t>13</t>
  </si>
  <si>
    <t>ミュージアムのお仕事2冊セット</t>
  </si>
  <si>
    <t>学芸員に興味がある高校生の博子さんと著者が、ミュージアムと一緒に生きている人たちにお話を聞いて歩きまわる『ミュージアムと生きていく』（大澤夏美）と、学芸員ならではの悲喜こもごもをほのぼのとしたトーンで描く四コマまんが『学芸員の観察日記』（滝登くらげ）のセット。学生さん達に是非！</t>
  </si>
  <si>
    <t>2024デジタルヒューマニティーズ入門</t>
  </si>
  <si>
    <t>人文情報学研究所/大沼太兵衛、菊池信彦</t>
  </si>
  <si>
    <t>今押さえておきたいデジタル技術×人文学の本。新刊『IIIF［トリプルアイエフ］で拓くデジタルアーカイブ』(2024刊)ほか、『デジタルヒストリーを実践する』(2023刊）『人文学のためのテキストデータ構築入門』(2022刊)『欧米圏デジタル・ヒューマニティーズの基礎知識』(2021刊)の4冊。</t>
  </si>
  <si>
    <t>9784623097760</t>
  </si>
  <si>
    <t>３Ｒ・気候変動検定 公式テキスト</t>
  </si>
  <si>
    <t>一般社団法人 持続可能環境センター　編</t>
  </si>
  <si>
    <t>「環境」「廃棄物」「エネルギー」「地球温暖化対策」に関わる全てのひとへ——。「3R」と「気候変動」を学び、持続可能な社会へ。最近のSDGsへの取組み、食品ロスやプラスチック問題などの新たな課題をふまえ大幅に改正した。家庭や地域社会から国際社会まで、全てのリーダー必読のテキスト。</t>
  </si>
  <si>
    <t>２０２４年８月刊行</t>
  </si>
  <si>
    <t>B５判・３８４ページ</t>
  </si>
  <si>
    <t>9784295018513</t>
  </si>
  <si>
    <t>一生使える見やすい資料のデザイン入門 完全版</t>
  </si>
  <si>
    <t>森重湧太　著</t>
  </si>
  <si>
    <t>見やすい資料が作れる最強の入門書が完全版として新登場。ビフォー→アフターの作例を見ながら、初心者でも簡単に必要な知識とコツを習得できます。情報整理の基本、グラフの見せ方などを新たに収録。プレゼン、研究発表など、さまざまなシーンで使えます。「見やすいグラフの作例データ」付き！</t>
  </si>
  <si>
    <t>B5変形判・208ページ</t>
  </si>
  <si>
    <t>9784295018520</t>
  </si>
  <si>
    <t>一生使えるプレゼン上手の資料作成入門 完全版</t>
  </si>
  <si>
    <t>岸 啓介　著</t>
  </si>
  <si>
    <t>誰でもすぐに説得力のある資料が作れる、最強の入門書がパワーアップ！ビフォー→アフターの作例を見ながら、プレゼン初心者でも必要な知識とコツを簡単に習得でき、より効果的に要点を伝えるためのポイントがわかります。メッセージが伝わる資料を作る「情報整理シート（データ）」付き。</t>
  </si>
  <si>
    <t>9784065295304</t>
  </si>
  <si>
    <t>ネイティブが教える　日本人研究者のための論文英語表現術</t>
  </si>
  <si>
    <t>エイドリアン・ウォールワーク/　前平謙二、笠川梢　訳</t>
  </si>
  <si>
    <t>研究室にあれば必ず役立つ、論文特化の英語表現集が待望の邦訳！　ButかHoweverか？　cannotかmay notか？　ネイティブらしい自然な言い回しのコツを225項目掲載。ワンランク上の論文に仕上がる！</t>
  </si>
  <si>
    <t>9784750356945</t>
  </si>
  <si>
    <t>ロシア正教古儀式派と国家</t>
  </si>
  <si>
    <t>伊賀上菜穂、阪本秀昭 編著</t>
  </si>
  <si>
    <t>古儀式派の文化が対抗と共生の力学の中で如何に伝承され、また変容してきたのか、そして当事者である古儀式派教徒らが、「対抗」や「共生」により何を主張しようとするのかを明確にして、その歴史的・社会的動向を解析し、ロシアにおける国家と宗教、さらに人々との関係を考える。</t>
  </si>
  <si>
    <t>9784254500356</t>
  </si>
  <si>
    <t>ケンブリッジ英語百科事典</t>
  </si>
  <si>
    <t>Ｄ．クリスタル／中島平三、田子内健介　監修</t>
  </si>
  <si>
    <t>David Crystal, The Cambridge Encyclopedia of English Language, 3rd ed., 2018の全訳。コラム多数，ビジュアル豊かな構成で英語の歴史・構造・文化を総覧する。</t>
  </si>
  <si>
    <t>A4・676ページ</t>
  </si>
  <si>
    <t>9784872598025</t>
  </si>
  <si>
    <t>サルトル：風通しのよい哲学</t>
  </si>
  <si>
    <t>赤阪辰太郎</t>
  </si>
  <si>
    <t>哲学者サルトルの思想について、特にその前期思想における形而上学と存在論に焦点を当てて読み直す。時に重苦しさを持って語られるその哲学から、所与の現実に対してオルタナティブなものを生み出す、人間の生の独自性に光を当てた存在論＝「風通しのよい存在論」という新たな側面を見出した研究。</t>
  </si>
  <si>
    <t>9784872597844</t>
  </si>
  <si>
    <t>外来語の基本語化：現代新聞「叙述語彙」への進出</t>
  </si>
  <si>
    <t>金愛蘭</t>
  </si>
  <si>
    <t>従来周辺的存在と見られていた外来語について、大規模新聞コーパスの構築・分析から「トラブル」「ケース」「チェック」「ルール」など抽象的な意味を表す外来語の基本語化という新たな現象を見出す。和語や漢語の類義語との関係や、用いられる文章・談話の特徴なども視野に入れながら具体的に論考。</t>
  </si>
  <si>
    <t>A5・310ページ</t>
  </si>
  <si>
    <t>9784762832475</t>
  </si>
  <si>
    <t>ニューロマイノリティ</t>
  </si>
  <si>
    <t>横道　誠，青山　誠　編著</t>
  </si>
  <si>
    <t>当事者・支援者・研究者が一体となって「発達障害理解」に革命を起こす！ニューロマイノリティとして生きている子どもたち，「発達障害児」の体験世界を「内側から理解する」という視点から多様な著者らが多角的に描き出す。</t>
  </si>
  <si>
    <t>四六・312頁</t>
  </si>
  <si>
    <t>9784762832550</t>
  </si>
  <si>
    <t>生命と学びの哲学</t>
  </si>
  <si>
    <t>久保健太</t>
  </si>
  <si>
    <t>人が育つ・学ぶ・生きるということをこれほど直接的に扱う実践的学問は保育・幼児教育をおいて他になく，必ず「哲学」がある。本書では育児，保育・教育について熟考してきた著者の多彩な論考から，保育の実践知を言語化するために必要な〈実践に埋め込まれた哲学〉を掘り起こす。</t>
  </si>
  <si>
    <t>四六・328頁</t>
  </si>
  <si>
    <t>9784771038301</t>
  </si>
  <si>
    <t>キルケゴールとヘーゲル</t>
  </si>
  <si>
    <t>大坪哲也</t>
  </si>
  <si>
    <t>キルケゴールが登場した背景には19世紀のデンマーク哲学とデンマークヘーゲル主義の対立があった。同時代のシバーン、メラー、ハイベア、マーテンセン、アドラーの思想から影響関係を紐解き、新たなキルケゴール像を彫刻する。</t>
  </si>
  <si>
    <t>14</t>
  </si>
  <si>
    <t>9784771038127</t>
  </si>
  <si>
    <t>＜延命＞の倫理</t>
  </si>
  <si>
    <t>柏﨑郁子</t>
  </si>
  <si>
    <t>なぜ＜延命＞が否定的にとらえられるのか。「倫理」である以前に「生理学的」であり、そうであることだけが、死なせないことを職務として胸を張るような「倫理（もしかすると希望）となることを示そうと藻掻いて、本書は書かれた。</t>
  </si>
  <si>
    <t>9784771038349</t>
  </si>
  <si>
    <t>変容実感が描き出す学習者の姿</t>
  </si>
  <si>
    <t>梅原聡</t>
  </si>
  <si>
    <t>本書においては、活動ばかりに焦点が当たるだけでなく、学習者がどのように学んでいるのかが不問とされていることをアクティブラーニング形骸化の本質的課題と捉え、新たな視座「変容実感」から課題解消に挑む。</t>
  </si>
  <si>
    <t>9784867930281</t>
  </si>
  <si>
    <t>連合の系譜</t>
  </si>
  <si>
    <t>互　盛央</t>
  </si>
  <si>
    <t>森羅万象がここで歌っている。古代ギリシア・ローマから近現代に至る精神史を追跡し、限りなき連合の姿を甦らせつつ人間的営為の根源に迫る。和辻哲郎文化賞、渋沢・クローデル賞、サントリー学芸賞受賞者である思想史家による渾身の書き下ろし、驚愕の4500枚！</t>
  </si>
  <si>
    <t>２０２４年4月</t>
  </si>
  <si>
    <t>A5・1422ページ</t>
  </si>
  <si>
    <t>9784384059878</t>
  </si>
  <si>
    <t>関口　ドイツ語主要前置詞辞典</t>
  </si>
  <si>
    <t>佐藤清昭　編解説</t>
  </si>
  <si>
    <t>関口存男のほぼ全ての「著作」と（関口が三十年以上にわたって収集を続けた）「文例集」から、ドイツ語の前置詞についての記述を抽出し、読みやすく整理して、「辞典」という形にまとめました。ドイツ語「関口文法」へのいざないシリーズ第２巻。</t>
  </si>
  <si>
    <t>9784385353579</t>
  </si>
  <si>
    <t>グローバル社会の英語コミュニケーション・ハンドブック</t>
  </si>
  <si>
    <t>川村晶彦　編著</t>
  </si>
  <si>
    <t>英語教育関係者・学習者向けにコミュニケーションの基礎基本を、学問的に信頼できる形でまとめる。言語の機能、特に発話行為の点からコミュニケーションの重要表現を詳述。従来の成句・定形表現という枠を超えた実用的な単位としての語彙表現も特定し記述。</t>
  </si>
  <si>
    <t>A5・392ページ</t>
  </si>
  <si>
    <t>9784393341230</t>
  </si>
  <si>
    <t>芸術と宇宙技芸</t>
  </si>
  <si>
    <t>ユク・ホイ　著／伊勢康平　訳</t>
  </si>
  <si>
    <t>最新技術が世界を便利なだけのものとしていくハイデガーの言う「哲学の終わり」のなかで、新しい始まりを見いだすにはどうしたら良いのだろう？　ユク・ホイはアートに着目し、西洋と中国の芸術から芸術形式を取りだし、新たな技術の思考を見いだそうとする。</t>
  </si>
  <si>
    <t>四六判・528ページ</t>
  </si>
  <si>
    <t>9784393613061</t>
  </si>
  <si>
    <t>市民社会論の再生　ポスト戦後日本の労働・教育研究</t>
  </si>
  <si>
    <t>稲葉振一郎</t>
  </si>
  <si>
    <t>社会主義圏は崩壊し、資本主義だけが残った。革命は来ず、新自由主義が興った。もはやマルクス主義が提示する歴史図式はそのままでは受け取れないが、その洞察は現在どこまで有効なのか。段階論としての現代社会論を総括、未来の社会科学の展望を開く野心作。</t>
  </si>
  <si>
    <t>四六判・242ページ</t>
  </si>
  <si>
    <t>9784393324158</t>
  </si>
  <si>
    <t>進化論の射程　生物学の哲学入門　新装版</t>
  </si>
  <si>
    <t>エリオット・ソーバー　著／松本俊吉、網谷祐一、森元良太　訳／丹治信春　監修</t>
  </si>
  <si>
    <t>神が世界や生物を創造したという「創造論」との対決（第2章）から、進化論や生物学的要因で人間の社会行動までも説明しようとする「社会生物学」の試み（第7章）まで、刺激的な話題満載。進化論が投げかける哲学的問いと、今後も人類に与え続けるであろう衝撃を明らかにする「生物学の哲学」の成果。</t>
  </si>
  <si>
    <t>四六判・480ページ</t>
  </si>
  <si>
    <t>9784409031322</t>
  </si>
  <si>
    <t>21世紀の自然哲学へ</t>
  </si>
  <si>
    <t>近藤和敬／檜垣立哉編</t>
  </si>
  <si>
    <t>惑星規模の気候変動と資本主義の加速によって人間と環境の関係が揺らいでいる。地球が沸騰するいま、哲学は何を思考し、どう変わりえるのか。ドゥルーズ、ガタリ、ラトゥール、ガブリエル、グラント、シェリング、西田、坂部など多様な理論を手掛かりにした気鋭たちによる熱気みなぎる挑戦。</t>
  </si>
  <si>
    <t>２０２４年７月</t>
  </si>
  <si>
    <t>9784787210586</t>
  </si>
  <si>
    <t>SMの思想史</t>
  </si>
  <si>
    <t>河原梓水</t>
  </si>
  <si>
    <t>戦後民主主義・近代化の潮流のなかで、サディスト・マゾヒストを自認した人々は、支配と暴力をめぐる欲望について何を考え、どう語ったのか。これまで本格的な研究がなされてこなかった雑誌「奇譚クラブ」に注目し、SMを媒介に性の多様性の尊重を目指した人々の思想や文化に迫る貴重な成果。</t>
  </si>
  <si>
    <t>9784790717928</t>
  </si>
  <si>
    <t>基礎ゼミ　宗教学〔第2版〕</t>
  </si>
  <si>
    <t>大谷栄一、川又俊則、猪瀬優理　編</t>
  </si>
  <si>
    <t>祭りや墓参りなどの身近な宗教体験から、宗教による被災者支援や政教分離まで、アクティブラーニングで学べる好評入門書の改訂版。資料を読み、仲間と議論し、自分の意見をワークシートに整理することを通じて、宗教情報リテラシーを身につける。</t>
  </si>
  <si>
    <t>Ａ5・196ページ</t>
  </si>
  <si>
    <t>9784794227270</t>
  </si>
  <si>
    <t>おだやかな人だけがたどり着く場所</t>
  </si>
  <si>
    <t>枡野俊明</t>
  </si>
  <si>
    <t>心おだやかに日々を過ごしたいーこれは、多く人が願うこと。周囲の人と言葉が嚙み合わずイライラ。努力が報われなくてガッカリ…このような感情のゆらぎをコントロールするには、禅の智慧に学ぶのが最適だ。誰にでもすぐに実行できるおだやかなに生きるヒントを、世界的な名声を集める僧侶が紹介。</t>
  </si>
  <si>
    <t>2024年06月刊行</t>
  </si>
  <si>
    <t>四六判・176ページ</t>
  </si>
  <si>
    <t>9784469213997</t>
  </si>
  <si>
    <t>世界28言語図鑑</t>
  </si>
  <si>
    <t>東京外国語大学ワールド・ランゲージ・センター　編</t>
  </si>
  <si>
    <t>東京外国語大学で専攻できるアラビア語、イタリア語、ウズベク語ほか28の言語の解説を中心に、「翻訳しにくいことば」「一番発音の難しい言語」など21のコラムで構成。専門家による解説で、多様なことばの面白さに出会える。多様な外国語をもっと知りたい方へおすすめの一冊。</t>
  </si>
  <si>
    <t>9784469213980</t>
  </si>
  <si>
    <t>ポライトネス理論</t>
  </si>
  <si>
    <t>宇佐美まゆみ　著</t>
  </si>
  <si>
    <t>対人配慮に関わる行動の背後にある動機のメカニズムには文化を超えた普遍性があることを主張したブラウンとレヴィンソンによる有名な理論を、あまり話題にされなかった点も含めて第一人者が掘り下げて解説。それを発展させた著者の「ディスコース・ポライトネス理論」の最新の内容を紹介する。</t>
  </si>
  <si>
    <t>9784130160483</t>
  </si>
  <si>
    <t>量子と非可換のエピステモロジー</t>
  </si>
  <si>
    <t>原田雅樹</t>
  </si>
  <si>
    <t>20世紀の数学や物理学における概念の生成を、エピステモロジーすなわち科学認識論の系譜にある哲学者の議論から読み解き、場の量子論や非可換幾何学にまで通じる〈科学作品の解釈学的現象学〉を提唱する。科学的対象における概念と実在性の関係を問う大著。</t>
  </si>
  <si>
    <t>9784130101592</t>
  </si>
  <si>
    <t>朝鮮朱子学</t>
  </si>
  <si>
    <t>川原秀城</t>
  </si>
  <si>
    <t>朝鮮の朱子学の定型化はどのように進んだのか？　そして、朝鮮朝固有の朱子学はどのような過程を経て成立したのか？　李滉と李珥を軸に、朝鮮朱子学の成立の経緯とその思想について詳細に論説。基本書かつ重要文献として、必読の書。</t>
  </si>
  <si>
    <t>A5・752ページ</t>
  </si>
  <si>
    <t>15</t>
  </si>
  <si>
    <t>9784130142526</t>
  </si>
  <si>
    <t>日本の近代思想を読みなおす2 日本</t>
  </si>
  <si>
    <t>末木文美士／末木文美士、中島隆博 責任編集</t>
  </si>
  <si>
    <t>近代日本の思想家たちは、外から見られたイメージとしての「日本」をいかに自己認識し、そこから自らの思想を展開していったのだろうか。日本観を開明主義・独自主義・普遍主義の三つの類型に分類し、いま、われわれが、「日本」を改めて考えるための拠り所を提供する。</t>
  </si>
  <si>
    <t>四六・416ページ</t>
  </si>
  <si>
    <t>9784130142533</t>
  </si>
  <si>
    <t>日本の近代思想を読みなおす3 美／藝術</t>
  </si>
  <si>
    <t>稲賀繁美／末木文美士、中島隆博 責任編集</t>
  </si>
  <si>
    <t>ヨーロッパの基準で日本文化を判断し、そこにいかなる「美」の存在、むしろ不在を認定するか、あるいはいかなる「藝術」の発見を認知するか、それとも否認するか、その闘争の場として「日本の近代思想」における「美／藝術」は「読みなお」しを迫られている。本書はその視角から美／藝術を活写する。</t>
  </si>
  <si>
    <t>9784130142540</t>
  </si>
  <si>
    <t>日本の近代思想を読みなおす4 女性／ジェンダー</t>
  </si>
  <si>
    <t>水溜真由美／末木文美士、中島隆博 責任編集</t>
  </si>
  <si>
    <t>近代日本において、ジェンダーにまつわる問題に関して女性が執筆した様々なテキストを収録。広義の意味でのフェミニズム思想の展開をたどりながら、女性のおかれた状況やその背景を捉える。</t>
  </si>
  <si>
    <t>9784497224118</t>
  </si>
  <si>
    <t>東方台湾語辞典　第2版</t>
  </si>
  <si>
    <t>村上嘉英　編著</t>
  </si>
  <si>
    <t>台湾特有の事物や風俗習慣に関する語彙、新語、日本語からの外来語など多数収録した台湾語辞典第2版。近年刊行された台湾語常用語辞典オンライン版や国立成功大学台湾語検定試験センター認証の難易度明示台湾語単語集（試用本）などを参照し約1300語追加、収録語彙はおよそ14500語となった。</t>
  </si>
  <si>
    <t>2024年07月刊行</t>
  </si>
  <si>
    <t>四六・572頁</t>
  </si>
  <si>
    <t>9784497224149</t>
  </si>
  <si>
    <t>東アジアの死生学・応用倫理へ</t>
  </si>
  <si>
    <t>池澤優</t>
  </si>
  <si>
    <t>1960年代に欧米で成立した新しい学問分野である「死生学」（東アジアでは「生死学」ということが多い）、「生命倫理学」の中国・台湾での展開をキーパーソンとその著作の分析からたどる。現代社会における宗教、医療のあり方を考える最良の1冊。現代宗教の様相を論じるのも一つのテーマ。</t>
  </si>
  <si>
    <t>9784560099803</t>
  </si>
  <si>
    <t>ラテン広文典［新装版］</t>
  </si>
  <si>
    <t>泉井久之助</t>
  </si>
  <si>
    <t>初級から上級まで、すべての学習者に贈るラテン語文法書の最高峰。豊富な例文とともに品詞をバランスよく学ぶ工夫がなされ、語形変化の記憶に追われがちなラテン語の学習が単調にならない。数詞や前置詞などを精解した補説で上級者の要望にも対応。巻末に語詞変化表・語彙・索引つき。</t>
  </si>
  <si>
    <t>B6・466ページ</t>
  </si>
  <si>
    <t>9784560099704</t>
  </si>
  <si>
    <t>フランス語解釈法</t>
  </si>
  <si>
    <t>伊吹武彦　編</t>
  </si>
  <si>
    <t>原書訳読法の古典的名著。第１部「基礎篇」で必須の構文を細目にわたって整理し、続く第２部「応用篇」で、ボードレール、ゾラ、アナトール・フランス、ジッド、プルースト、サルトルらの小説・エッセー・批評・詩・戯曲など30点の抜粋を読解する。</t>
  </si>
  <si>
    <t>2024年05月刊行</t>
  </si>
  <si>
    <t>四六・257ページ</t>
  </si>
  <si>
    <t>9784823412080</t>
  </si>
  <si>
    <t>流暢性と非流暢性</t>
  </si>
  <si>
    <t>定延利之、丸山岳彦、遠藤智子、舩橋瑞貴ほか　編</t>
  </si>
  <si>
    <t>我々の発話は実はたいてい非流暢だ。ではAIが非流暢に話せばもっと人間らしく聞こえるのか。言語学・日本語教育・合成音声などの研究者による非流暢研究の最新の成果。</t>
  </si>
  <si>
    <t>9784823412158</t>
  </si>
  <si>
    <t>現代日本語の逸脱的な造語法「文の包摂」の研究</t>
  </si>
  <si>
    <t>泉大輔</t>
  </si>
  <si>
    <t>「振り込め詐欺」「かまってちゃん」といった語の内部に“文”相当の要素が含まれる現象を「文の包摂」と名付け、実例をもとにその特徴を記述し、成立原理を明らかにした。</t>
  </si>
  <si>
    <t>9784823411854</t>
  </si>
  <si>
    <t>作文教育の日中対照研究</t>
  </si>
  <si>
    <t>前川孝子</t>
  </si>
  <si>
    <t>中国語を母語とする日本語学習者が書いた日本語作文は、文法としては正確なのに「何か」が違う。それはなぜなのか。日中それぞれで模範とされる文章の分析から明らかにする。</t>
  </si>
  <si>
    <t>9784823411861</t>
  </si>
  <si>
    <t>日本語変異論の現在</t>
  </si>
  <si>
    <t>大木一夫、甲田直美　編</t>
  </si>
  <si>
    <t>現代日本語の方言・共通語の現象、歴史的現象をそれぞれ日本語の変異の一つとして捉え、その構造や類型、社会との関係などの様相を多面的に明らかする。34論文を収載。</t>
  </si>
  <si>
    <t>A5・614ページ</t>
  </si>
  <si>
    <t>9784571300424</t>
  </si>
  <si>
    <t>文化的記憶</t>
  </si>
  <si>
    <t>ヤン・アスマン／安川晴基　訳</t>
  </si>
  <si>
    <t>文化における想起と忘却の営みがもつダイナミズムに関する画期的な著作を邦訳。文書が集団のアイデンティティや国家・宗教の発生に与えた意味に関する分析は必読である。</t>
  </si>
  <si>
    <t>9784623097203</t>
  </si>
  <si>
    <t>字音形態素から見る語構成と節構成の研究</t>
  </si>
  <si>
    <t>曽 睿</t>
  </si>
  <si>
    <t>語構成要素（字音形態素）は漢語を構成するだけでなく、和語・外来語ともに語を構成する造語力を持つものが多い。本書は九つの典型的な字音形態素を考察の対象とし、日本語構成における特徴を明らかにする。</t>
  </si>
  <si>
    <t>２０２４年３月刊行</t>
  </si>
  <si>
    <t>A５判・３３８ページ</t>
  </si>
  <si>
    <t>9784623096534</t>
  </si>
  <si>
    <t>道元の哲学</t>
  </si>
  <si>
    <t>小坂国継</t>
  </si>
  <si>
    <t>『正法眼蔵』で取り上げられるテーマは、多領域にわたっているが、結局のところ、「自己とは何か」すなわち「父母未生以前の本来の面目は何か」という問題に集約される。「覚」の境位から現実の世界を「仏性」自身のあらわれとして、いいかえれば無差別・平等の真実そのものの世界として描き出す。</t>
  </si>
  <si>
    <t>四六判・２８８ページ</t>
  </si>
  <si>
    <t>神話研究の最先端 第1集/第2集</t>
  </si>
  <si>
    <t>篠田知和基　編著、丸山顕誠　編著</t>
  </si>
  <si>
    <t>比較神話学の見地から、日本をふくめた世界各地のレヴィ＝ストロース以後の文化人類学的研究と、領域をこえた神話と美術や天文学などの比較研究における新しい視野をひらく論集。</t>
  </si>
  <si>
    <t>A5判上製432ページ/336ページ</t>
  </si>
  <si>
    <t>16</t>
  </si>
  <si>
    <t>9784336076069</t>
  </si>
  <si>
    <t>四本対照 法華経読誦音の手引</t>
  </si>
  <si>
    <t>本田義純　編著</t>
  </si>
  <si>
    <t>『法華経』を読誦する各宗で読み音の指南書とされてきた江戸時代以前の倭点本（『嵯峨本』『慈海本』『日相本』『山家本』）を比較対照し、その異同を分析。各本解題や法華経音義に関する基礎知識を付す。</t>
  </si>
  <si>
    <t>A5・355ページ</t>
  </si>
  <si>
    <t>9784487816644</t>
  </si>
  <si>
    <t>Pagans　多神教表象大全</t>
  </si>
  <si>
    <t>イーサン・ドイル・ホワイト　著　河西瑛里子　日本語版監修　　定木大介　訳</t>
  </si>
  <si>
    <t>聖なる自然、女神や男神、魔女術、占い、祝祭——知られざるペイガンの世界へとあなたを誘う美しきビジュアル図鑑が誕生！キリスト教徒が「ペイガン」というラベルを貼ってきた多くの宗教共同体の、絵画、彫刻、儀式、護符、呪具などの図版を豊富に掲載。オールカラー図版450点。</t>
  </si>
  <si>
    <t>Ｂ5変型・256ページ</t>
  </si>
  <si>
    <t>9784585310174</t>
  </si>
  <si>
    <t>永平廣録 大全</t>
  </si>
  <si>
    <t>大谷哲夫　編著</t>
  </si>
  <si>
    <t>道元禅師（1200～1253）の説法説示を、漢文体で十巻に編纂した『祖山本　永平廣録』の正確な「訓読」と「訳」を提供。また、その語句に対する「語義注釈」、「出典考証」、各項の解説、さらに語義の詳細にわたる「補注参究」、本書に関連する「基本的原典」等も収載した決定版。</t>
  </si>
  <si>
    <t>B5判・3548ページ</t>
  </si>
  <si>
    <t>9784831855831</t>
  </si>
  <si>
    <t>近現代日本における日蓮信仰</t>
  </si>
  <si>
    <t>三輪是法</t>
  </si>
  <si>
    <t>田中智学・高山樗牛・石原莞爾・牧口常三郎・北一輝ら日蓮仏教信仰者の言説から、日蓮の仏教思想と生涯が信仰者たちの心理や行動・思想にいかなる影響を与えたかを考察する。</t>
  </si>
  <si>
    <t>9784831877772</t>
  </si>
  <si>
    <t>章安灌頂の研究</t>
  </si>
  <si>
    <t>村上明也</t>
  </si>
  <si>
    <t>天台大師智顗の門人であり、嘉祥大師吉蔵とも交流を持った章安灌頂。彼が「天台三大部」の編集や「大般涅槃経疏」の執筆に込めた思いとは何だったのか。厳密な文献学に基づきながら、灌頂独自の教学の実態に迫る総合的研究。</t>
  </si>
  <si>
    <t>9784831855848</t>
  </si>
  <si>
    <t>読んで観て聴く　近代日本の仏教文化</t>
  </si>
  <si>
    <t>森覚、大澤絢子　編</t>
  </si>
  <si>
    <t>新旧のメディアを介して、〈聖俗〉が入り混じる形で日常生活の様々な〈場〉に現れた、「信じる」「学ぶ」「楽しむ」が絡み合うバラエティ豊かな仏教文化の諸相を読み解く。</t>
  </si>
  <si>
    <t>9784831877703</t>
  </si>
  <si>
    <t>文殊菩薩の研究</t>
  </si>
  <si>
    <t>光川豊藝／井上博文、金澤豊　編</t>
  </si>
  <si>
    <t>大乗仏教の主役・文殊菩薩に託された空の思想。初期大乗経典「般若経」をはじめ、膨大なチベット語文献、漢訳文献を精査し、埋もれていた「文殊経典」群を初めて網羅的時代的に整理した驚くべき研究成果。</t>
  </si>
  <si>
    <t>A5・898ページ</t>
  </si>
  <si>
    <t>9784831855824</t>
  </si>
  <si>
    <t>近代教育学と浄土真宗</t>
  </si>
  <si>
    <t>川村覚昭</t>
  </si>
  <si>
    <t>近代教育学の功罪を指摘し、大乗精神を最も具体化する親鸞の浄土真宗の立場から、近代教育学の脱構築と、浄土真宗的教育人間学の体系化を目指す。</t>
  </si>
  <si>
    <t>A5・301ページ</t>
  </si>
  <si>
    <t>9784831863522</t>
  </si>
  <si>
    <t>マンダラの新しい見方</t>
  </si>
  <si>
    <t>森雅秀</t>
  </si>
  <si>
    <t>両界曼荼羅、浄土曼荼羅、社寺参詣曼荼羅など、これまでに生み出されてきた様々なマンダラのあり方を、可能なかぎり探り出して積み重ね、そこに見られる多様性や一貫性を解き明かすことで、これまでとらえどころのない言葉で語られたマンダラの意義を再考する。</t>
  </si>
  <si>
    <t>A5・262ページ</t>
  </si>
  <si>
    <t>9784831862839</t>
  </si>
  <si>
    <t>仏教儀礼の音曲とことば　　中世の〈声〉を聴く</t>
  </si>
  <si>
    <t>柴　佳世乃</t>
  </si>
  <si>
    <t>法華経読誦は、後白河院の時代を画期として芸道化し、和歌や平家語りなどの文化と地続きのなかで、読経道として確立。のちに書写山圓教寺で花開いた。読経音曲や如意輪講式など、今は絶えた仏教儀礼の声に迫る。</t>
  </si>
  <si>
    <t>9784831877796</t>
  </si>
  <si>
    <t>靖邁撰『仏地経論疏』巻一の翻刻と訓読</t>
  </si>
  <si>
    <t>長谷川岳史、小野嶋祥雄、村上明也、吉田慈順　編</t>
  </si>
  <si>
    <t>玄奘三蔵のもとで翻訳を手助けしたことで知られる靖邁の『仏地経論疏』が石山寺から発見。現存する巻一・二・六のうち、解題・訓読・補注・影印・翻刻から巻一の全貌を解き明かす。東アジア仏教における唯識研究待望の一書。</t>
  </si>
  <si>
    <t>9784831860736</t>
  </si>
  <si>
    <t>選択集の成立と展開　　廬山寺本を中心に</t>
  </si>
  <si>
    <t>春本龍彬</t>
  </si>
  <si>
    <t>新出資料を交え、現存最古の「廬山寺本」の書誌と推敲跡、さらに他本との関係を検討し、成立過程と展開の全容を書誌研究・思想研究・文献研究等の視点から多角的に考察。『選択集』の新たな側面を明らかにする。廬山寺本のカラー写真も収載。</t>
  </si>
  <si>
    <t>A5・926ページ</t>
  </si>
  <si>
    <t>9784831862860</t>
  </si>
  <si>
    <t>天王寺舞楽</t>
  </si>
  <si>
    <t>小野真龍</t>
  </si>
  <si>
    <t>大阪が千年にわたって伝承してきた「もう一つの、ほんとうの雅楽」。古代の伎楽や散楽にはじまり、平安時代から近代の雅楽まで、聖徳太子の願いのこもった、民衆とともにある唯一無二の菩薩道の舞楽の歴史と文化をひもとく</t>
  </si>
  <si>
    <t>四六・288ページ</t>
  </si>
  <si>
    <t>9784831824820</t>
  </si>
  <si>
    <t>ブッダの奇しき事跡　下</t>
  </si>
  <si>
    <t>平岡聡</t>
  </si>
  <si>
    <t>説一切有部が律蔵中に保持した仏伝、梵文「根本説一切有部律破僧事」世界初の全訳‼　ブッダによる教化が浸透するに従い、デーヴァダッタの敵愾心はますます昂じ、愚行暴挙の末に破僧に至る。物語は和合の終結へと向かっていく。</t>
  </si>
  <si>
    <t>9784750358307</t>
  </si>
  <si>
    <t xml:space="preserve">小児思春期の子どものメンタルヘルスケア </t>
  </si>
  <si>
    <t>ジェーン・メシャン・フォイ 編、溝口史剛 監訳、前橋赤十字病院小児科 訳</t>
  </si>
  <si>
    <t>本書は、地域で生まれ育っていく子どもとその家族に関わり続ける医療者の経験や考え方を米国小児科学会のワーキングチームが検証・整理し、日々の臨床で子どものメンタルヘルスに関するあらゆる問題を気にかけ、対応するようになるための知識とスキルを提供する手引書として翻訳した。</t>
  </si>
  <si>
    <t>B5判・772ページ</t>
  </si>
  <si>
    <t>17</t>
  </si>
  <si>
    <t>9784750357805</t>
  </si>
  <si>
    <t>公正と包摂をめざす教育</t>
  </si>
  <si>
    <t>経済協力開発機構（OECD） 編著、佐藤仁 、伊藤亜希子 監訳</t>
  </si>
  <si>
    <t>異なる文化的背景、ジェンダーやセクシュアリティ、障害など、学校で学ぶ子どもたちの多様性は高まっている。多様性を対処すべき問題ではなく、強みとして捉え、これからの教育をどう構築するのか。本書は世界の教育政策・実践とともにその手がかりを提供する。</t>
  </si>
  <si>
    <t>A4変形判・456ページ</t>
  </si>
  <si>
    <t>9784254520361</t>
  </si>
  <si>
    <t>人物で読む心理学事典</t>
  </si>
  <si>
    <t>サトウタツヤ　監修</t>
  </si>
  <si>
    <t>定番の人物だけでなく，今まであまりとりあげられることがなかった人物や日本人も含めとりあげ，その人物および心理学の意義とおもしろさを伝える。〔内容〕スキナー／エリクソン／ヴント／パヴロフ／ピアジェ／フロイト／ユング／カニッツァ／カーネマン／河合隼雄／森田正馬／三隅二不二等</t>
  </si>
  <si>
    <t>9784762832536</t>
  </si>
  <si>
    <t>Ｐ—Ｆスタディ　アセスメント要領［第2版］</t>
  </si>
  <si>
    <t>秦　一士</t>
  </si>
  <si>
    <t>成人用第III版をふまえて全面改訂。「欲求不満状況」に対する「反応傾向」からパーソナリティを理解するＰ—Ｆスタディ。実施からスコアリング，整理，解釈まで，使用上生じる種々の疑問に答える。</t>
  </si>
  <si>
    <t>A5・232頁</t>
  </si>
  <si>
    <t>9784762832413</t>
  </si>
  <si>
    <t>サッカー選手・指導者のためのメンタルガイド</t>
  </si>
  <si>
    <t>松山博明　編著　堀野博幸，松竹貴大，夏原隆之，永野智久</t>
  </si>
  <si>
    <t>サッカーの指導者と選手に向けて，モチベーションやピークパフォーマンスを高める方法，意思決定能力を養うトレーニング法，怪我やバーンアウトへの心理的対処法など，スポーツ科学に基づく知見をわかりやすく紹介。</t>
  </si>
  <si>
    <t>四六・288頁</t>
  </si>
  <si>
    <t>9784762832635</t>
  </si>
  <si>
    <t>子どもと家族と一緒に取り組むプレイフル・アプローチ</t>
  </si>
  <si>
    <t>ジェニファー・フリーマン，デイヴィッド・エプストン，ディーン・ロボヴィッツ　荒井康行，国重浩一　訳</t>
  </si>
  <si>
    <t>子ども独自の世界観を尊重するセラピーはいかに可能か。表現アートや遊戯を取り入れたユーモアあふれる事例を紹介。ナラティヴ・セラピーの言語的・非言語的な協働のなかで，問題の外在化に新たな可能性をもたらす。</t>
  </si>
  <si>
    <t>A5・400頁</t>
  </si>
  <si>
    <t>9784762832567</t>
  </si>
  <si>
    <t>時間概念と空間概念の発達</t>
  </si>
  <si>
    <t>松田文子，岡崎善弘，日下部典子</t>
  </si>
  <si>
    <t>時間と空間の概念形成は子どもから大人になる間にどのような発達の道筋を辿るか。ピアジェ課題に端を発する比較判断の課題を用いた実験からその様相を明らかにした，一連の研究の集大成。</t>
  </si>
  <si>
    <t>A5・116頁</t>
  </si>
  <si>
    <t>9784762832581</t>
  </si>
  <si>
    <t>公認心理師ハンドブック　心理支援 編</t>
  </si>
  <si>
    <t>浅井伸彦・杉山　崇　編著</t>
  </si>
  <si>
    <t>法令で定められた４大業務に即して，心理職の現場で役立つ理論と実践の基礎を解説する新シリーズ。本巻では，精神力動的心理療法，人間性心理学，認知行動療法等，各心理支援の方法をバランスよく紹介。</t>
  </si>
  <si>
    <t>A5・328頁</t>
  </si>
  <si>
    <t>9784762832505</t>
  </si>
  <si>
    <t>メンタライジングによる青年への支援</t>
  </si>
  <si>
    <t>トゥルーディ・ロソー，マリア・ウィーヴェ，イオアナ・ヴルーヴァ　編　西村　馨　監訳　揖斐衣海，大橋良枝，木村能成，渡部京太　訳</t>
  </si>
  <si>
    <t>思春期・青年期を対象としたメンタライジング（MBT-A）の実践ガイド。最新の理論に基づいて，自傷行為，素行症，パーソナリティ障害など，セラピストが現場で対応に苦慮する問題への支援方法を解説。</t>
  </si>
  <si>
    <t>A5・256頁</t>
  </si>
  <si>
    <t>9784762832598</t>
  </si>
  <si>
    <t>違いがわかるセラピスト</t>
  </si>
  <si>
    <t>マイケル・Ｄ・ヤプコ　福井義一　監訳　定政由里子　訳</t>
  </si>
  <si>
    <t>それはコントロール可能？　それはあなたの責任？　そのリスクは高すぎる？弁別戦略となる12の質問で，〈問題〉に影響する認知スタイルを迅速かつ的確に見定め，クライエントを適切な判断へと促す。</t>
  </si>
  <si>
    <t>A5・200頁</t>
  </si>
  <si>
    <t>9784762832628</t>
  </si>
  <si>
    <t>マインドフルネス・コンパッション指向　統合的心理療法</t>
  </si>
  <si>
    <t>グレゴール・ジュヴェルツ，マシャ・ジュヴェルツ　前田泰宏，小山秀之，東　斉彰　訳</t>
  </si>
  <si>
    <t>〈ふつう〉の個人心理療法において，どうすればマインドフルネスやコンパッションを効果的に活用できるのか？調律された治療関係の中で変容と成長をもたらす強力な治療モデルをつくり上げる。</t>
  </si>
  <si>
    <t>A5・352頁</t>
  </si>
  <si>
    <t>9784393710852</t>
  </si>
  <si>
    <t>増補版 精神科臨床とは何か　「私」のゆくえ</t>
  </si>
  <si>
    <t>内海健</t>
  </si>
  <si>
    <t>精神とはいったい何か。主体や体験はいかにして生成されるのか。精神科臨床の奥義を求め、自己の起源、病理の構造をダイナミックに解きほどく。大いなる転換の時期における人間のあり方を緻密かつ明晰な洞察をもって映し出す快著。　※『精神科臨床とは何か』（星和書店、2005年）の増補版。</t>
  </si>
  <si>
    <t>四六判・296ページ</t>
  </si>
  <si>
    <t>9784422117294</t>
  </si>
  <si>
    <t>ストレスの歴史</t>
  </si>
  <si>
    <t>マーク・ジャクソン　著／丸山総一郎　監訳</t>
  </si>
  <si>
    <t>現代は、いかにしてストレスの時代となったのか。キャノンやセリエらの生物学的研究からラザルスをはじめとする心理学的研究まで、ストレスの科学的研究の発展の歴史を社会・文化的な文脈に位置づけながら明らかにする。</t>
  </si>
  <si>
    <t>Ａ５・552ページ</t>
  </si>
  <si>
    <t>9784422117348</t>
  </si>
  <si>
    <t>意識と無意識</t>
  </si>
  <si>
    <t>Ｃ・Ｇ・ユング　著／Ｅ・ファルツェーダー　編／河合俊雄　監修／猪股剛、宮澤淳滋、長堀加奈子　訳</t>
  </si>
  <si>
    <t>ユング心理学の概念をわかりやすく説いた講義の記録。「意識と無意識」「思考・感情・感覚・直観」「タイプ」「言語連想検査」「夢の臨床」など、ユング心理学を知るための入口となる基礎的な概念を一つ一つていねいに解説。</t>
  </si>
  <si>
    <t>Ａ５・224ページ</t>
  </si>
  <si>
    <t>9784571241154</t>
  </si>
  <si>
    <t>情動と精神分析</t>
  </si>
  <si>
    <t>コレット・ソレール／松本卓也、河野一紀、ニコラ・タジャン　訳</t>
  </si>
  <si>
    <t>ラカン的精神分析の第一人者によるラカン理論を通じた情動論。情動の概念によって精神分析の理論と実践にもたらされる影響、ラカンが随所で論じた諸々の情動論をひも解く。</t>
  </si>
  <si>
    <t>9784750357300</t>
  </si>
  <si>
    <t>生きるための知識と技能8</t>
  </si>
  <si>
    <t>国立教育政策研究所 編</t>
  </si>
  <si>
    <t>世界81か国・地域の15歳児の学力について、読解力、数学的リテラシー、科学的リテラシーの3分野から評価したPISA2022年調査結果をもとに、日本にとって示唆のあるデータを中心に整理・分析。調査結果の経年変化や学習背景との相関についても紹介。</t>
  </si>
  <si>
    <t>A4判・396ページ</t>
  </si>
  <si>
    <t>18</t>
  </si>
  <si>
    <t>9784750358208</t>
  </si>
  <si>
    <t>諸外国の教育動向 2023年度版</t>
  </si>
  <si>
    <t>文部科学省 編著</t>
  </si>
  <si>
    <t>アメリカ合衆国、イギリス、フランス、ドイツ、中国、韓国、オーストラリア、台湾、香港、マカオ、シンガポール、トルコ等の教育事情について、教育政策・行財政、生涯学習、初等中等教育、高等教育、教師等の各ジャンル別に2023年度の主な動向をまとめた基礎資料。</t>
  </si>
  <si>
    <t>A4変形判・304ページ</t>
  </si>
  <si>
    <t>9784750357232</t>
  </si>
  <si>
    <t>21世紀型コンピテンシーの次世代評価</t>
  </si>
  <si>
    <t>経済協力開発機構（OECD）編著、西村美由起 訳</t>
  </si>
  <si>
    <t>問題解決、創造的思考、自己制御、協働などの複雑なスキルをどのように測定し評価するか？　教育評価・測定の知見をもとに、評価の革新を必要とする理由、変更が必要な箇所、目標達成のためのテクノロジーの利用方法を検証し、革新的な次世代評価の必要性を提起する</t>
  </si>
  <si>
    <t>A5判　372ページ</t>
  </si>
  <si>
    <t>9784750356877</t>
  </si>
  <si>
    <t>異文化間教育ハンドブック</t>
  </si>
  <si>
    <t>イングリト・ゴゴリ、,ヴィオラ・B・ゲオルギ、マリアンネ・クリューガー＝ポトラッツ、ドロリト・レンギェル、ウーヴェ・ザントフクス 編著　立花有希、佐々木優香、木下江美、クラインハーペル美穂 訳</t>
  </si>
  <si>
    <t>グローバル化にともなう言語・文化・社会の多様性や不均質性がもたらす課題はなにか。ドイツにおける最新かつ最先端の専門的議論を112項目に整理して詳述し、教育分野を中心に異文化間にかかわる問題について体系的かつ網羅的に把握する画期的なハンドブック。</t>
  </si>
  <si>
    <t>B5変判・648ページ</t>
  </si>
  <si>
    <t>9784750358109</t>
  </si>
  <si>
    <t>「教育輸出」を問う</t>
  </si>
  <si>
    <t>高山敬太 、興津妙子 編著</t>
  </si>
  <si>
    <t>教育政策や実践が国境を越えて参照され、取引される時代の到来は何を意味するのか。官民連携による教育輸出事業の政策過程について、関係者への綿密な聞き取り調査と政策文書の分析をもとに実証的な検証をすすめ、グローバル教育移転研究の新たな地平を切り拓く。</t>
  </si>
  <si>
    <t>9784750358246</t>
  </si>
  <si>
    <t>図表でみる世界の保健医療</t>
  </si>
  <si>
    <t>経済協力開発機構（OECD） 編著、村澤秀樹 訳</t>
  </si>
  <si>
    <t>医療を取り巻く状況を国際的に比較・評価するデータ集。健康状態、健康の危険因子、医療へのアクセス、医療の質とアウトカム、保健医療支出、保健医療労働力、保健医療活動、医薬品部門、高齢化と介護の主要9分野。2023年版の特設章は、デジタルヘルス。</t>
  </si>
  <si>
    <t>B5判　248ページ</t>
  </si>
  <si>
    <t>9784762033131</t>
  </si>
  <si>
    <t>11-1_学文社</t>
  </si>
  <si>
    <t>学文社</t>
  </si>
  <si>
    <t>明治前期における子どもの実態と教育</t>
  </si>
  <si>
    <t>田甫　桂三</t>
  </si>
  <si>
    <t>近代公教育成立期である明治前期に子どもの実態はどのようであったか。明治前期、特に明治５年「学制」が公布される頃までの、子どもや教育の実態がどのようであったかを記述する。</t>
  </si>
  <si>
    <t>9784762832529</t>
  </si>
  <si>
    <t>思考する教室をつくる概念型探究の実践</t>
  </si>
  <si>
    <t>カーラ・マーシャル，レイチェル・フレンチ　著　遠藤みゆき，ベアード真理子　訳</t>
  </si>
  <si>
    <t>探究型学習と概念型学習を融合した授業の実践とは？導入する，方向を定める，調べる，整理する，一般化する，転移する，振り返るという７つのフェーズを詳説。あらゆる教科で使用できるストラテジーやモデル，例を豊富に提供。</t>
  </si>
  <si>
    <t>B5・446頁</t>
  </si>
  <si>
    <t>9784762832499</t>
  </si>
  <si>
    <t>人はいかに学ぶのか</t>
  </si>
  <si>
    <t>全米科学・工学・医学アカデミー　編　秋田喜代美，一柳智紀，坂本篤史　監訳</t>
  </si>
  <si>
    <t>『How People Learn（邦題：授業を変える）』から20年の間で明らかになった知見に基づき再構成された最新版。脳科学・神経科学，動機づけ研究，文化的多様性やICT等の切り口から人の「学び」に迫る。</t>
  </si>
  <si>
    <t>A5・396頁</t>
  </si>
  <si>
    <t>9784762832574</t>
  </si>
  <si>
    <t>子どもの声からはじまる　保育アセスメント</t>
  </si>
  <si>
    <t>松井剛太，松本博雄　編著</t>
  </si>
  <si>
    <t>近年，幼児教育では外的に読み取りやすいアセスメントが求められているが，固定化された「ものさし」によって見失うモノがあるのではないか。子どもの声に耳を傾け，対話し揺らぎながら，新たなアセスメントのカタチを探る。</t>
  </si>
  <si>
    <t>A5・228頁</t>
  </si>
  <si>
    <t>9784798503769</t>
  </si>
  <si>
    <t>日本式教育の海外展開とインパクト</t>
  </si>
  <si>
    <t>竹熊尚夫 編</t>
  </si>
  <si>
    <t>日本の高専や、人間教育に注力する日本式教育の導入がアジア諸国で広がりつつある。日本式教育の導入国における変化と、日本へのフィードバックという往還を通じ、受入側と日本の双方にもたらす教育効果を明らかにする。</t>
  </si>
  <si>
    <t>A5・344ページ</t>
  </si>
  <si>
    <t>9784798503790</t>
  </si>
  <si>
    <t>中国近代における「国語科」の創成</t>
  </si>
  <si>
    <t>山下大喜</t>
  </si>
  <si>
    <t>国家に対する帰属意識を育むのに重要な役割を果たす国語教育。中国においても近代的学校教育制度の確立が模索され、そこで中核的役割を担ったのが胡適だった。彼が果たした歴史的な役割を明らかにする。</t>
  </si>
  <si>
    <t>9784772220347</t>
  </si>
  <si>
    <t>Well-beingをめざす社会科教育</t>
  </si>
  <si>
    <t>井田仁康　監修　唐木清志、國分麻里、金 玹辰　編著</t>
  </si>
  <si>
    <t>世界的、現代的課題をふまえ，持続可能な社会を構築する能力をどう育成するか？ Well-beingをキーワードに新たな社会科教育の構築をめざす28の実践例。</t>
  </si>
  <si>
    <t>9784384061178</t>
  </si>
  <si>
    <t>Can-doで教える　課題遂行型の日本語教育</t>
  </si>
  <si>
    <t>来嶋洋美、八田直美、二瓶知子</t>
  </si>
  <si>
    <t>日本語教育が行動中心のアプローチへと大きく変化する中で、教育現場を預かる教師は、授業をどのように見直し、変えるのか。課題遂行型の日本語教育を実践する上で基盤となる考え方と、授業の進め方、評価のしかた、異文化理解の扱いまで、初級授業の事例を挙げながら詳しく解説。</t>
  </si>
  <si>
    <t>A5・184ページ</t>
  </si>
  <si>
    <t>9784788719019</t>
  </si>
  <si>
    <t>30-1_時事通信社</t>
  </si>
  <si>
    <t>時事通信社</t>
  </si>
  <si>
    <t xml:space="preserve">最新教育キーワード </t>
  </si>
  <si>
    <t>藤田晃之　編著、佐藤博志　編著、長田友紀　編著、平井悠介　編著</t>
  </si>
  <si>
    <t>「教育」をよむ、「教育」をとく、「教育」がわかる。冒頭では「令和の日本型学校教育と第４期教育振興基本計画」を特集し、現代日本の教育とその課題を考える上で不可欠な165のキーワードを厳選し、詳細に解説！</t>
  </si>
  <si>
    <t>2024年03月刊行</t>
  </si>
  <si>
    <t xml:space="preserve"> A5・345ページ</t>
  </si>
  <si>
    <t>9784788719026</t>
  </si>
  <si>
    <t>最新教育データブック</t>
  </si>
  <si>
    <t xml:space="preserve"> 藤田晃之　編</t>
  </si>
  <si>
    <t>教育を「初等中等教育」「高等教育」「子供と生活」「教師をめぐる状況」「生涯学習と社会教育」「教育の国際化」「世界で進む教育改革」「財政と教育」の８つのジャンルに分け、いじめの認知件数、子供とインターネット、教員の勤務の状況など、123の最新データを網羅。</t>
  </si>
  <si>
    <t>9784845118564</t>
  </si>
  <si>
    <t>世取山洋介著作集 全３巻</t>
  </si>
  <si>
    <t>世取山洋介</t>
  </si>
  <si>
    <t xml:space="preserve">教育の危機の時代に、歩むべき指針を示す。子どもの権利論や教育法理論などで大きな功績を残し、2021年に急逝した世取山洋介氏の遺稿著作集。書籍、雑誌などに執筆した中心的な論考を全３巻に編纂。各巻には編集委員による解説を付す。 </t>
  </si>
  <si>
    <t>2024年2月26日</t>
  </si>
  <si>
    <t>A5判上製・1500ページ</t>
  </si>
  <si>
    <t>19</t>
  </si>
  <si>
    <t>9784812223079</t>
  </si>
  <si>
    <t>「教育の情報化」政策</t>
  </si>
  <si>
    <t>開沼太郎</t>
  </si>
  <si>
    <t>ＧＩＧＡスクール構想により小学校から1人1台端末環境が整備されたが、学校現場ではＩＣＴ機器の利活用の停滞やデジタル化の遅れが深刻化している。「教育の情報化」政策の整備期から現在までの特徴と課題を、ヒューマンウェア（教員養成、人的資源配分）に着目して検討する。</t>
  </si>
  <si>
    <t>9784790717911</t>
  </si>
  <si>
    <t>大学生　学びのハンドブック［6訂版］</t>
  </si>
  <si>
    <t xml:space="preserve"> 世界思想社編集部　編</t>
  </si>
  <si>
    <t>ノートのとり方、レポートの書き方、ゼミ発表の仕方など、大学での学びに必要なスタディ・スキルを、イラストで具体例を示して解説。メールやSNSの注意点など、大学生必携の基礎知識も満載。徹底的な学生目線で人気の初年次教育テキスト、6訂版。</t>
  </si>
  <si>
    <t>Ａ5・128ページ</t>
  </si>
  <si>
    <t>9784823412240</t>
  </si>
  <si>
    <t>昭和前期における口演童話の変遷</t>
  </si>
  <si>
    <t>中村美和子</t>
  </si>
  <si>
    <t>子どもを集めて物語を聞かせる口演童話は、20世紀前半最大の児童向けマスメディアだった。始まりから、ラジオ放送、戦時体制での利用まで、その歴史を明らかにする。</t>
  </si>
  <si>
    <t>9784623096497</t>
  </si>
  <si>
    <t>リテラシー教育はどうあるべきか</t>
  </si>
  <si>
    <t>樋口とみ子</t>
  </si>
  <si>
    <t>リテラシーとは何か。リテラシー教育が社会にもたらすものとは。本書は、機能的リテラシー論と批判的リテラシー論の対立軸を、思想的基盤の変遷と現代のアメリカ合衆国における具体的な教育実践から再検討する。概念のダイナミックな展開をとらえることをとおして、対立を乗り越える新たな展望を示す。</t>
  </si>
  <si>
    <t>A５判・２８８ページ</t>
  </si>
  <si>
    <t>9784623097012</t>
  </si>
  <si>
    <t>江戸教育思想史</t>
  </si>
  <si>
    <t>山本正身</t>
  </si>
  <si>
    <t>本書は江戸時代の政治・社会史的動向を踏まえつつ藤原惺窩から横井小楠に至るまでの主要な思想家たちの教育思想を読み解き、近代以降との連続／非連続面を明らかにするとともに、今日の実践にも生かしうる豊かな叡智を発見していく。江戸教育思想史の展開を包括的に叙述した本格的通史！</t>
  </si>
  <si>
    <t>２０２４年９月刊行</t>
  </si>
  <si>
    <t>A５判・７７２ページ</t>
  </si>
  <si>
    <t>9784864631662</t>
  </si>
  <si>
    <t>造形実験　新しい美術の授業を始めよう！</t>
  </si>
  <si>
    <t>三澤一実　編</t>
  </si>
  <si>
    <t>中学校の美術における新学習指導要領のキーワード「造形的な視点」を獲得するためには、具体的に何が必要なのか？　生徒みずからが取り組み、その体験を言葉にして共有する、そんな授業の実現のために生まれたメソッド。</t>
  </si>
  <si>
    <t>A5・194ページ</t>
  </si>
  <si>
    <t>9784842085319</t>
  </si>
  <si>
    <t>日本社会教育史［改訂版］</t>
  </si>
  <si>
    <t>大串隆吉、田所祐史</t>
  </si>
  <si>
    <t>学校の教育課程の教育活動を除いた青少年・成人に行われる教育活動である社会教育活動が、社会教育行政と自己教育運動の間に公教育性を持って存在する。人々は教育の場を確保するために運動し、相互教育のために人々が集まり、条件を改善するために運動する。</t>
  </si>
  <si>
    <t>9784750357515</t>
  </si>
  <si>
    <t>東アジアのメディア・ジェンダー・カルチャー</t>
  </si>
  <si>
    <t>佐野正人、妙木忍 編著</t>
  </si>
  <si>
    <t>2000年代以降、K-POPや韓流ドラマなどといった東アジア発の大衆文化が世界を席巻している。新たな東アジアのメディア状況、ジェンダー状況と、そこから生まれてきた大衆文化のカルチャー状況を総合的に提示する論集。</t>
  </si>
  <si>
    <t>A5判・448ページ</t>
  </si>
  <si>
    <t>9784750357614</t>
  </si>
  <si>
    <t>黒人法典</t>
  </si>
  <si>
    <t>ルイ・サラ＝モランス 著、中村　隆之 、森元庸介 訳</t>
  </si>
  <si>
    <t>1685年からビジネスのため黒人を厳格に管理・所有するための法律が世界に先駆けてフランスで制定された。聖書を都合よく解釈し黒人を物品として扱い、1848年まで続いた黒人法典の存在を無視したルソーやモンテスキューら啓蒙思想家たちを苛烈に糾弾した問題作が待望の刊行。</t>
  </si>
  <si>
    <t>四六判・488ページ</t>
  </si>
  <si>
    <t>9784750357638</t>
  </si>
  <si>
    <t>現代中国における都市新中間層文化の形成</t>
  </si>
  <si>
    <t>呉江城(ゴ コウジョウ) 著</t>
  </si>
  <si>
    <t>1990年代以降、中国は社会主義の枠組みから消費社会へ移行し、その中で都市新中間層の勃興が顕著になっている。本書はその変遷を解明し、「小資」概念を中心に文化的特質と社会的影響を探求した。消費社会化とイデオロギーの葛藤を通じて、都市新中間層のメディア文化について考察した1冊。</t>
  </si>
  <si>
    <t>A5判・288ページ</t>
  </si>
  <si>
    <t>9784750357539</t>
  </si>
  <si>
    <t>アルジェリアにおける植民地支配の構造と展開</t>
  </si>
  <si>
    <t>小山田紀子 著</t>
  </si>
  <si>
    <t>フランス植民地帝国の中でも最も重要な位置を占めたアルジェリア。その植民地時代の土地政策と農村社会の変容を分析すると同時に、アルジェリアの民族運動が芽生え発展していく背景を社会経済史の視点から解明した労作。植民地化・脱植民地化の過程を描く。</t>
  </si>
  <si>
    <t>9784254535808</t>
  </si>
  <si>
    <t>郷土史年表・資料集</t>
  </si>
  <si>
    <t>◆阿部猛、夏目琢史　編</t>
  </si>
  <si>
    <t>『郷土史大辞典』『郷土史大系』掲載の事項を地方別にまとめた年表と郷土史研究に必要な資料集。〔内容〕郷土史年表／年号／全国城郭／人口の変遷／棚田／特産品／国定教科書／金石文・石碑ほか</t>
  </si>
  <si>
    <t>B5・568ページ</t>
  </si>
  <si>
    <t>9784254500370</t>
  </si>
  <si>
    <t>鉄道史大事典</t>
  </si>
  <si>
    <t>老川慶喜　ほか編</t>
  </si>
  <si>
    <t>日本含む世界の鉄道史と鉄道技術史を一冊で学術的に知ることができる，読む事典。〔内容〕【日本の鉄道史】幕末・明治／戦間期／戦後大手民鉄15社【海外の鉄道史】欧米／アフリカ・ラテンアメリカ／アジア・オセアニア【鉄道の技術史】</t>
  </si>
  <si>
    <t>9784757610972</t>
  </si>
  <si>
    <t>紀州玉津島神社文書</t>
  </si>
  <si>
    <t>藤本清二郎</t>
  </si>
  <si>
    <t>玉津島神社所蔵の古文書１８８点と関連資料３点を翻刻、玉津島神社とそこに繫がる広汎な人々の動きを知ることができる。後桜町上皇の非公式の参詣もあった。近世天皇史・和歌文学史・神社宗教史・景観史の発展に寄与する。</t>
  </si>
  <si>
    <t>２０２４年５月刊行</t>
  </si>
  <si>
    <t>20</t>
  </si>
  <si>
    <t>〈ひと〉から問うジェンダーの世界史シリーズ　全3巻</t>
  </si>
  <si>
    <t>三成美保、小浜正子、鈴木則子、姫岡とし子、久留島典子、小野仁美、井野瀬久美惠、粟屋利江、長志珠絵　編</t>
  </si>
  <si>
    <t>国家単位ではなく等身大の「ひと」を起点に「社会」「世界」に問いを広げる新たな歴史教科書。各時代・各地域について最新のジェンダー史の知見をもとに世界史叙述を刷新する。第1巻『「ひと」とはだれか？』、第2巻『「社会」はどう作られるか？』、第3巻『「世界」をどう問うか？』の3冊セット。</t>
  </si>
  <si>
    <t>A5・266～284ページ</t>
  </si>
  <si>
    <t>9784872597912</t>
  </si>
  <si>
    <t>クビライと南の海域世界</t>
  </si>
  <si>
    <t>向正樹</t>
  </si>
  <si>
    <t>モンゴルが覇権を築いた13、14世紀、ユーラシアを覆う巨大な交易ネットワークが出現した。陸と海に跨る「モンゴル＝システム」の実像はいかなるものだったのか。大元政権とムスリム交易ディアスポラが織りなす「人々のネットワーク」の観点から実証的に描き出す。</t>
  </si>
  <si>
    <t>9784272510160</t>
  </si>
  <si>
    <t>ロシア・ウクライナ戦争と歴史学</t>
  </si>
  <si>
    <t>歴史学研究会　編</t>
  </si>
  <si>
    <t>ロシアによるウクライナ侵攻。それは、現実政治のみならず、歴史学に新たな課題をつきつけている。そもそもウクライナとは何か、ロシア史の再点検や周辺諸国の歴史認識の変容の検討、「帝国論」「ナショナリズム論」など多面的に考察する。</t>
  </si>
  <si>
    <t>9784272510153</t>
  </si>
  <si>
    <t>深化する歴史学</t>
  </si>
  <si>
    <t>歴史科学協議会　編</t>
  </si>
  <si>
    <t>新発見された史資料や、異なる読み方が示されるようになった史料などに着目し、新たな歴史像を示す３９のトピック。AIを利用した文字読解など、史資料をめぐる近年の動向に注目した７つのコラム。深化しつづける歴史研究の現在を示す。</t>
  </si>
  <si>
    <t>9784909832993</t>
  </si>
  <si>
    <t>先代旧事本紀注釈　新訂版</t>
  </si>
  <si>
    <t>工藤浩、松本直樹、松本弘毅　校注・訳</t>
  </si>
  <si>
    <t>九世紀に編纂された歴史書・神道書、全十巻を読み解く。初版から大幅に刷新を施した決定版！［日本文学・日本語学・日本史学・神道学、各分野の最新研究成果を反映／校訂本文・訓読・口語訳に、頭注として校異・語釈を配置／神名・人名・神社名の索引付］</t>
  </si>
  <si>
    <t>菊・604ページ</t>
  </si>
  <si>
    <t>9784309229225</t>
  </si>
  <si>
    <t>失われた古代文明</t>
  </si>
  <si>
    <t>フィリップ・マティザック　安原和見訳</t>
  </si>
  <si>
    <t>彼らは何者だったのか——古代中東・地中海地域・ヨーロッパに存在し、巨大文明の陰で歴史に埋もれていった40の失われた民族を、明解な地図と多数図版を用いて解き明かす。</t>
  </si>
  <si>
    <t>B5変形　288ページ</t>
  </si>
  <si>
    <t>9784309229065</t>
  </si>
  <si>
    <t>英国の邸宅遺産</t>
  </si>
  <si>
    <t>ジェームズ・ストートン　フリッツ・フォン・デル・シュレンブルク写真　ダコスタ吉村花子訳</t>
  </si>
  <si>
    <t>ロンドンの歴史を語る、豪華絢爛な41のタウンハウスを紹介する唯一のビジュアルガイド！　一般には非公開の豪華な邸宅など知られざる内部も書籍初公開。お屋敷好き必携の一冊。</t>
  </si>
  <si>
    <t>A4変形　328ページ</t>
  </si>
  <si>
    <t>9784766429763</t>
  </si>
  <si>
    <t>韓国軍事主義の起源</t>
  </si>
  <si>
    <t>カーター・J・エッカート／松谷基和　訳</t>
  </si>
  <si>
    <t>満洲国軍官学校で朴正熙は何を血肉化したのか。日本語や韓国語の膨大な資料のみならず、韓国人、日本人、中国人の元軍校生たちへのインタビュー調査をもとに、韓国近現代史の核心である「軍事主義」と、それを体現する「朴正煕」の満洲時代に迫る。朝鮮史研究の泰斗による集大成。</t>
  </si>
  <si>
    <t>9784326200665</t>
  </si>
  <si>
    <t>近世陶磁器貿易史</t>
  </si>
  <si>
    <t>野上建紀　</t>
  </si>
  <si>
    <t>近世のグローバル化において、肥前磁器や中国磁器などの東洋陶磁器はどのような経路でアジアから大洋を渡り、中南米、そしてアフリカ大陸へと運ばれていったのか。陶磁考古学の調査から、近世の陶磁器貿易史と人と文化の交流を明らかにする最新成果。カラー口絵32頁、モノクロ挿図208点を収録。</t>
  </si>
  <si>
    <t>9784877987466</t>
  </si>
  <si>
    <t>23-1_現代人文社</t>
  </si>
  <si>
    <t>現代人文社</t>
  </si>
  <si>
    <t>北朝鮮帰国事業と国際共産主義運動</t>
  </si>
  <si>
    <t>川島高峰　著</t>
  </si>
  <si>
    <t>在日朝鮮人の「北朝鮮帰国事業」とは何だったのか。「赤十字国際委員会ジュネーヴ本部アーカイヴス」「国連難民高等弁務官事務所ジュネーヴ本部アーカイヴス」 「米国国立公文書館収蔵・極東国際軍事裁判押収文書」 「外務省・機密指定解除文書」等の史料を渉猟。30年にもわたる研究の成果！</t>
  </si>
  <si>
    <t>A5・586ページ</t>
  </si>
  <si>
    <t>9784771038141</t>
  </si>
  <si>
    <t>戦争と鎮魂</t>
  </si>
  <si>
    <t>牛村圭　編著／古田島洋介、佐伯順子、堀まどか、他</t>
  </si>
  <si>
    <t>人類の歴史は、「戦争の歴史」でもある。勝者／敗者を問わず、戦いの過程で多数の死傷者が生まれてきた。先人たちは、戦いの後、戦争で命を落とした人たちの魂をどのように鎮めてきたのだろうか。本書は、様々な分野の専門家たちが集まり、古今東西の「鎮魂」という事例について分析した一冊である。</t>
  </si>
  <si>
    <t>9784336076557</t>
  </si>
  <si>
    <t>第一次世界大戦記　ポワリュの戦争日誌</t>
  </si>
  <si>
    <t>モーリス・ジュヌヴォワ／宇京賴三　訳</t>
  </si>
  <si>
    <t>泥土と泥水にまみれ、至近で敵と対峙する塹壕戦を戦う日々。圧倒的な迫力と臨場感、一切の潤色なしに、戦場と戦闘の実相を精細克明に描いた「第一次世界大戦のイリアス」ともいうべき傑作がついに邦訳！</t>
  </si>
  <si>
    <t>9784336076410</t>
  </si>
  <si>
    <t>昭和初期⇔平成・令和　日本定点写真紀行　東日本編・西日本編</t>
  </si>
  <si>
    <t>二村正之　編</t>
  </si>
  <si>
    <t>およそ100年前に撮影された日本各地の景観を、平成・令和の今、同じ場所、同じアングルで撮影すると——新旧写真各約800点を収録、写真1点1点に説明文を添付、47都道府県を網羅した、タイムトラベル写真集の決定版！</t>
  </si>
  <si>
    <t>B5・総848ページ</t>
  </si>
  <si>
    <t>ナポレオン戦争　上・下</t>
  </si>
  <si>
    <t>デイヴィッド・ジェフリ・チャンドラー／君塚直隆、糸多郁子、竹村厚士、竹本知行　訳</t>
  </si>
  <si>
    <t>1793年のトゥーロン包囲戦から1815年のワーテルローまでのナポレオン自身が参加した会戦を戦略・戦術的に分析。まさにナポレオン戦争の「バイブル」として名高い世界的名著『The Campaigns of Napoleon』、待望の新装復刊！</t>
  </si>
  <si>
    <t>A5・総1234ページ</t>
  </si>
  <si>
    <t>9784081579129</t>
  </si>
  <si>
    <t>アジア人物史　全１２巻セット</t>
  </si>
  <si>
    <t>姜尚中　総監修</t>
  </si>
  <si>
    <t>全編書き下ろし・唯一無二の構成で描く東洋史研究の集大成、ついに完結！各巻カバーイラストは荒木飛呂彦氏！広大なアジア領域の悠久なる歴史を、有名無名の人物に光を当てて完全網羅。古代から21世紀へと駆け巡った人物たちの評伝を積み重ねて描く、本邦初のアジア通史。</t>
  </si>
  <si>
    <t>9784409041277</t>
  </si>
  <si>
    <t>人種の母胎</t>
  </si>
  <si>
    <t>エルザ・ドルラン著　ファヨル入江容子訳</t>
  </si>
  <si>
    <t>17・18世紀のフランスでは、女性はか弱く虚弱な身体を持つゆえに劣っているとされ、その不健康さは男女の不平等を正当化するものであった。この性的差異の概念化が、いかにして植民地における人種化の理論的な鋳型となり、支配を継続させる根本原理へと変貌をしたのか、その歴史を鋭く抉り出す。</t>
  </si>
  <si>
    <t>２０２４年７月刊行</t>
  </si>
  <si>
    <t>四六・４１２ページ</t>
  </si>
  <si>
    <t>21</t>
  </si>
  <si>
    <t>9784409511015</t>
  </si>
  <si>
    <t>マリア=テレジア　上</t>
  </si>
  <si>
    <t>バルバラ・シュトルベルク=リーリンガー著　山下泰生／伊藤惟／根本峻瑠訳</t>
  </si>
  <si>
    <t>女傑、美女、慈母としての伝統的神話を解体する、ポスト英雄時代の新たな一代記。死後、何世代にもわたって美化され、偶像化されたマリア＝テレジアの生涯を膨大な史料に基づいて再構築し、ヨーロッパ近代史の中に再び位置づける。</t>
  </si>
  <si>
    <t>A5・442ページ</t>
  </si>
  <si>
    <t>9784409511022</t>
  </si>
  <si>
    <t>マリア=テレジア　下</t>
  </si>
  <si>
    <t>知られざる「ハプスブルクの女帝」の全貌に迫る、第一人者による圧巻の評伝。「帝国の女主人」として、男性政治の歴史からは特例とされ、フェミニズム研究の範疇からも除外されていたマリア＝テレジア、その実像を解き明かす。</t>
  </si>
  <si>
    <t>9784787723055</t>
  </si>
  <si>
    <t>37-2_新泉社</t>
  </si>
  <si>
    <t>新泉社</t>
  </si>
  <si>
    <t>貝輪の考古学</t>
  </si>
  <si>
    <t>忍澤成視</t>
  </si>
  <si>
    <t>装飾品である貝輪は、そのかたち・色・艶・質感から古来より多くの人々を魅了してきた。本書は、とくにオオツタノハ製貝輪に着目し、縄文時代から弥生・古墳時代にかけての人々と貝との関わりについて、貝塚や墓などから出土した遺物と現在の生息状況の調査結果から論じる。</t>
  </si>
  <si>
    <t>9784787221018</t>
  </si>
  <si>
    <t>満洲スポーツ史</t>
  </si>
  <si>
    <t>高嶋航、佐々木浩雄　編著</t>
  </si>
  <si>
    <t>多様な民族が交差した満洲国で実践された企業スポーツや女子スポーツ、朝鮮人や台湾人のアスリート、武道界、明治神宮大会やオリンピックなど各種競技会をめぐる動きに光を当て、労働・民族・移動・国際関係という視点から満洲スポーツの諸相を照らす。</t>
  </si>
  <si>
    <t>A5・378ページ</t>
  </si>
  <si>
    <t>9784469232882</t>
  </si>
  <si>
    <t>殷周史甲骨金文研究</t>
  </si>
  <si>
    <t>松丸道雄　著</t>
  </si>
  <si>
    <t>六十余年にわたる松丸道雄の殷周史研究・甲骨金文研究の全貌を上下２巻にまとめた著作集。殷文化の精神構造に深く踏み込んだ論考「殷人の観念世界」を基底に、「殷墟」の実像について考察する新見解＜「殷墟」とは何か——続「殷人の観念世界」＞を収録。</t>
  </si>
  <si>
    <t>A5・1252ページ</t>
  </si>
  <si>
    <t>9784805113165</t>
  </si>
  <si>
    <t>ドイツ外交と東アジア　1890～1945</t>
  </si>
  <si>
    <t>田嶋信雄</t>
  </si>
  <si>
    <t>英米中心の国際秩序に挑戦するドイツ、日本、中国、ロシア。しかし、その思惑の違いから関係は錯綜する。複雑に入り組んだ東アジアの国際関係史を再構築する。</t>
  </si>
  <si>
    <t>Ａ５・３９４ページ</t>
  </si>
  <si>
    <t>9784130160469</t>
  </si>
  <si>
    <t>パンテオン　新たな古代ローマ宗教史</t>
  </si>
  <si>
    <t>イェルク・リュプケ／市川裕、松村一男 監訳</t>
  </si>
  <si>
    <t>古代地中海世界で宗教はいかに生まれたのか。人びとが神々に呼び掛け、帰属意識をもって実践する「生きられた宗教」が自立的に機能する状態＝「パンテオン」が形成される過程を、民衆の宗教観、生活の様子から描きだす、古典古代史研究の新たな新地平。</t>
  </si>
  <si>
    <t>9784490210989</t>
  </si>
  <si>
    <t>中世城館と南奥戦国史</t>
  </si>
  <si>
    <t>垣内和孝</t>
  </si>
  <si>
    <t>伊達、佐竹、蘆名の三強が争った南奥地域では、白川、田村、相馬、畠山、二階堂ら中小勢力もしのぎを削り、多くの城館が建設され、破却された。本書は、土に埋もれてしまった中世の城館について、考古学の成果と文献史学の成果を活用しながら、南奥に存在した城館を分析したものである。</t>
  </si>
  <si>
    <t>9784490109504</t>
  </si>
  <si>
    <t>古文書古記録語辞典　普及版</t>
  </si>
  <si>
    <t>阿部猛　編著</t>
  </si>
  <si>
    <t>平安から鎌倉、南北朝、室町、戦国、安土桃山時代まで、天皇・公家・武家・寺社・女官らが残した文書や記録に表れる言葉の中から約９５００の特殊な用語を採録し、その意味を平易に解説。時代による意味の変化にも言及する。国語辞典の最高峰である『日本国語大辞典』にも載っていない用語を多数掲載。</t>
  </si>
  <si>
    <t>A5判・568ページ</t>
  </si>
  <si>
    <t>9784887084865</t>
  </si>
  <si>
    <t>第二次世界大戦期東中欧の強制移動のメカニズム</t>
  </si>
  <si>
    <t>山本明代</t>
  </si>
  <si>
    <t>世界大戦当時、ハンガリーを中心とする東中欧で繰り広げられた各国の政策と実態を考察。なぜ生まれ育った国で生きる権利を奪われ国を追われたのか、これからの課題を探る</t>
  </si>
  <si>
    <t>9784887084889</t>
  </si>
  <si>
    <t>欧人異聞</t>
  </si>
  <si>
    <t>樺山紘一</t>
  </si>
  <si>
    <t>人物で読む、教科書に載らない西洋史。西洋をこよなく愛する歴史家が贈る珠玉の逸話。10年以上前に『日本経済新聞』文化欄に連載された西洋の偉人121人のエピソードを、研究で疲れた時にぜひともご覧ください。恐らくはご存じ無い話が満載です</t>
  </si>
  <si>
    <t>新書・250ページ</t>
  </si>
  <si>
    <t>9784887084858</t>
  </si>
  <si>
    <t>前近代エジプトにおけるワクフ経営のダイナミズム</t>
  </si>
  <si>
    <t>久保亮輔</t>
  </si>
  <si>
    <t>15～16世紀のエジプトでは、ワクフ（寄進）をつうじて社会と寄進者の安寧が目指された。寄進された公共施設経営をめぐる諸問題にたいし、既存のイスラム法では解決しない場合の手法を探る</t>
  </si>
  <si>
    <t>9784887084728</t>
  </si>
  <si>
    <t>スペイン中近世の国家と社会</t>
  </si>
  <si>
    <t>林邦夫</t>
  </si>
  <si>
    <t>12年前夏急逝した、スペイン史家林邦夫の業績集成。異教徒の事実上の混在を前提とするスペイン中近世社会の独特の形成のあり方を、著者は緻密で幅広い研究により、はじめて実証的に解明した</t>
  </si>
  <si>
    <t>9784886219879</t>
  </si>
  <si>
    <t>日韓古墳時代研究</t>
  </si>
  <si>
    <t>柳本照男</t>
  </si>
  <si>
    <t>日本と韓国両国で出土する考古学資料をもとに、相対的年代観や時代区分を再検証。鉄製凹字形刃先や筒形銅器、馬形帯鉤などの特徴的な遺物の考察に加え、倭系遺物や古墳についても言及しながら、3～5世紀の日朝関係を論究する。</t>
  </si>
  <si>
    <t>B5・218ページ</t>
  </si>
  <si>
    <t>9784886219442</t>
  </si>
  <si>
    <t>古代吉備の集団関係論</t>
  </si>
  <si>
    <t>草原孝典</t>
  </si>
  <si>
    <t>弥生時代から古墳時代にかけて強大な政治勢力に発展した吉備について、当該地域の集落遺跡や首長墓の変遷を中心に分析しつつ、地域社会を形成する集団関係の画期を提示しその地域的特性を考察。農耕社会から律令国家に至る過程を実証的に論究する。</t>
  </si>
  <si>
    <t>B5・418ページ</t>
  </si>
  <si>
    <t>9784886219466</t>
  </si>
  <si>
    <t>醸造の考古学</t>
  </si>
  <si>
    <t>梅川光隆</t>
  </si>
  <si>
    <t>日本における醗酵の起源が、弥生時代から古墳時代前半の「巻き包み」の壺にあると提起。考古学を基軸に、膨大な資史料を渉猟し、技術史と文化史の両面から日本の醸造史を論じる。巻末には100ページにわたり、醸造に使われたとされる壺の実測図や酒瓶の出てくる絵画、その写真などを掲載する。</t>
  </si>
  <si>
    <t>22</t>
  </si>
  <si>
    <t>9784886219848</t>
  </si>
  <si>
    <t>中世浦社会の研究（中世史選書34）</t>
  </si>
  <si>
    <t>春田直紀</t>
  </si>
  <si>
    <t>中世の人びとが｢浦｣と呼んだ水辺の村落の全貌を、立地環境、制度、生業、交通や文書論などから多角的に描き出し、もう一つのオルタナティブな村落論としての浦社会論を提起する。巻末には、史料から確認できる全国の中世浦地名を網羅した集成表を収載。</t>
  </si>
  <si>
    <t>A5・358ページ</t>
  </si>
  <si>
    <t>9784497224057</t>
  </si>
  <si>
    <t>清代知識人が語る官僚人生〔東方選書62〕</t>
  </si>
  <si>
    <t>山本英史</t>
  </si>
  <si>
    <t>科挙に合格できる受験能力と官僚としての実務能力とはまったく性質の異なるものであり、そこでの成功は科挙に合格するよりも難しかった。そこで、科挙に合格し、知県を担当した黄六鴻なる知識人を本書のナレーターとして、官僚人生を過ごすにはいかなることが重要だったのかについて語ってもらった。</t>
  </si>
  <si>
    <t>2024年04月刊行</t>
  </si>
  <si>
    <t>四六・300ページ</t>
  </si>
  <si>
    <t>9784497224132</t>
  </si>
  <si>
    <t>モノからみた中国古代文化</t>
  </si>
  <si>
    <t>孫機／柿沼陽平　訳</t>
  </si>
  <si>
    <t>中国古代の人々はどんなモノに囲まれて生きてきたのか？本書は、著者が中国国家博物館で行った講演の原稿を基礎に10個のテーマを一冊としてまとめた『中国古代物質文化』（中華書局2014年）の全訳である。中国の物質文化について考古発掘の成果を融合し、実物と文献の互証にもとづいて解説する。</t>
  </si>
  <si>
    <t>2024年08月刊行</t>
  </si>
  <si>
    <t>9784497224088</t>
  </si>
  <si>
    <t>張家の才女たち</t>
  </si>
  <si>
    <t>スーザン・マン／五味知子、梁雯　訳</t>
  </si>
  <si>
    <t>清朝末期、士大夫家庭の「才女」たちの物語。科挙を目指して学問に励んだり、官僚として地方に赴任したりする男性たちを、母として、妻として、きょうだいとして、どのように支えたのか。史料の奥から女性の声を丹念にひろい、場面として再構築することで、才女の暮らしをあざやかによみがえらせた。</t>
  </si>
  <si>
    <t>四六・452ページ</t>
  </si>
  <si>
    <t>9784815811501</t>
  </si>
  <si>
    <t>ユーラシア東方の多極共存時代</t>
  </si>
  <si>
    <t>古松崇志</t>
  </si>
  <si>
    <t>遊牧王朝と中国王朝は、なぜ数百年間も併存できたのか。モンゴル以前のユーラシア東方における契丹（遼）と北宋の盟約による「澶淵体制」、さらには金（女真）の時代の国際関係に焦点を当て、考古資料も活用しつつ、外交・儀礼・信仰から歴史編纂まで東洋史・中国史像を刷新する。</t>
  </si>
  <si>
    <t>A5・836ページ</t>
  </si>
  <si>
    <t>9784867660317</t>
  </si>
  <si>
    <t>文明論と伝記の近代　明治前半期の歴史と文学</t>
  </si>
  <si>
    <t>吉岡亮</t>
  </si>
  <si>
    <t>明治前半期、文明論の影響下で近代的な伝記はどのようなプロセスを経て成立したのか。文明史・論の受容と展開、歴史改良論とそれを踏まえた新しい伝記の試み、そして民友社のテクストから評伝の誕生までを分析。福沢諭吉、ギソー、植木枝盛、小室信介、島田三郎、尾崎行雄、徳富蘇峰、中江兆民等。</t>
  </si>
  <si>
    <t>地域歴史文化ガイドブック2冊セット</t>
  </si>
  <si>
    <t>天野真志ほか　編</t>
  </si>
  <si>
    <t>自治体、博物館、図書館など、地域に蓄積された歴史文化資料をどのように守り継承していけば良いか。基礎知識から災害時の対応まで解説する2冊。『地域歴史文化のまもりかた 災害時の救済方法とその考え方』（2024刊）『地域歴史文化継承ガイドブック 付・全国資料ネット総覧』（2022刊）</t>
  </si>
  <si>
    <t>国立歴史民俗博物館発!　歴史と文化への好奇心をひらく『REKIHAKU』、遂に創刊！いまという時代を生きるのに必要な、最先端でおもしろい歴史と文化に関する研究の成果をわかりやすく伝えます。既刊12冊+最新刊『特集・カメラ越しの世界』のセット。</t>
  </si>
  <si>
    <t>9784582738315</t>
  </si>
  <si>
    <t>復刻保存版 FRONT Ⅰ</t>
  </si>
  <si>
    <t>平凡社 編</t>
  </si>
  <si>
    <t>第2次世界大戦時、プロパガンダのために制作されたグラフ誌『FRONT』。デザイン史に輝く圧倒的グラフィックが全3巻で蘇る。</t>
  </si>
  <si>
    <t>２０２４年１月刊行</t>
  </si>
  <si>
    <t>B4   260ページ</t>
  </si>
  <si>
    <t>9784582738322</t>
  </si>
  <si>
    <t>復刻保存版 FRONT Ⅱ</t>
  </si>
  <si>
    <t>戦争の負の遺産ながら、日本デザイン史に大きな影響を与えた強烈なグラフィズムが「保存版」として蘇ります。『復刻保存版 FRONT Ⅱ』は平凡社が再刊した『FRONT』復刻版［第Ⅱ期］「陸軍号」「落下傘部隊号」「鉄（生産力）号」（多川精一監修）を底本としています。</t>
  </si>
  <si>
    <t>B4   242ページ</t>
  </si>
  <si>
    <t>9784582738339</t>
  </si>
  <si>
    <t>復刻保存版 FRONT Ⅲ</t>
  </si>
  <si>
    <t>伝説のプロパガンダ・グラフ誌、再復刻完結！本書『復刻保存版FRONT Ⅲ』は平凡社が再刊した『FRONT』復刻版［第Ⅲ期］（多川精一監修）を底本としています。</t>
  </si>
  <si>
    <t>２０２４年5月刊行</t>
  </si>
  <si>
    <t>B4   272ページ</t>
  </si>
  <si>
    <t>9784585320340</t>
  </si>
  <si>
    <t>日本近世史入門</t>
  </si>
  <si>
    <t>上野大輔、清水光明、三ツ松誠、吉村雅美　編</t>
  </si>
  <si>
    <t>新たな出会いの宝庫である日本近世史（織豊期・江戸時代）の魅力を伝えるために、各研究テーマの来歴や現状のみならず、論文執筆のノウハウ、研究上の暗黙知、さらには秘伝（？）までを余すところなく紹介。残された史料と対話し、時代をこえて多様な生き方や考え方に向き合うための方法論を伝授する。</t>
  </si>
  <si>
    <t>A5判・432ページ</t>
  </si>
  <si>
    <t>9784831862877</t>
  </si>
  <si>
    <t>都市祭礼と中世京都　　表象と実像</t>
  </si>
  <si>
    <t>河内将芳</t>
  </si>
  <si>
    <t>中世都市京都にとって祇園会などの祭礼にはどのような意味があったのか。絵画史料のイメージ情報と文献史料の記録の双方を読み解き、互いの相違点と共通点にも注意しつつ考察。</t>
  </si>
  <si>
    <t>9784831879288</t>
  </si>
  <si>
    <t>九州真宗の社会と文化</t>
  </si>
  <si>
    <t>中川 正法、小林 知美、岡村 喜史　編</t>
  </si>
  <si>
    <t>博多萬行寺をはじめとする初公開史料等から、地域における教化伝道の拠点であり、地域文化財の収集・保存や地域社会の課題に取り組んできた北部九州寺院の歩みと活動を解明。</t>
  </si>
  <si>
    <t>9784831851581</t>
  </si>
  <si>
    <t>清水寺成就院日記　第８巻</t>
  </si>
  <si>
    <t>清水寺史編纂委員会　編</t>
  </si>
  <si>
    <t>京都・清水寺の門前町の行政を記録した江戸時代の公用日記。第八巻は明和元年（一七六四）～明和七年（一七七〇）を収録。</t>
  </si>
  <si>
    <t>9784831862815</t>
  </si>
  <si>
    <t>日本古代の国家・王権と宗教</t>
  </si>
  <si>
    <t>本郷真紹　監修／山本崇、毛利憲一　編</t>
  </si>
  <si>
    <t>日本古代の王権や政治社会、仏教、神祇信仰にまつわる諸相について、実証的に論じた２７本の学術論文を収録。日本古代史・日本古代宗教史研究者必備の一大論集。</t>
  </si>
  <si>
    <t>23</t>
  </si>
  <si>
    <t>9784831853028</t>
  </si>
  <si>
    <t>八坂神社日記　万覚日記2（安永七年～天明三年）</t>
  </si>
  <si>
    <t>八坂神社文書編纂委員会　編</t>
  </si>
  <si>
    <t>祇園社において片羽屋（神楽所座・神楽所中間）を務めた狛家の日記『万覚日記』。本巻には八坂神社（祇園社）が所蔵する『万覚日記』の第十冊から第十五冊（安永七年〔一七七八〕正月～天明三年〔一七八三〕十二月）の翻刻を収録。</t>
  </si>
  <si>
    <t>9784623096787</t>
  </si>
  <si>
    <t>閉ざされた〈戦後空間〉を開く</t>
  </si>
  <si>
    <t>田中英道，岡島　実</t>
  </si>
  <si>
    <t>一般に「戦後レジーム」と呼ばれる戦後の政治体制は、日本社会の至る所に閉ざされた〈戦後空間〉を 作り出してきた。それは何か、そこにどういう問題があるのか。本書では、フランクフルト学派やグローバリズムの思想史的潮流の影響を捉えるとともに日本の文化や芸術の世界史的位置を確認する。</t>
  </si>
  <si>
    <t>A５判・４８０ページ</t>
  </si>
  <si>
    <t>9784623097074</t>
  </si>
  <si>
    <t>百年戦争下のパリでひとびとはどう生きたか</t>
  </si>
  <si>
    <t>中村美幸</t>
  </si>
  <si>
    <t>百年戦争は、中世ヨーロッパの封建社会が近代社会へと転換するのに大きな影響を及ぼしたと評価されているが、同時代のひとびとの目にはいかに映ったのだろうか。本書は、15世紀パリを生きた人物の著述を手掛かりに、戦乱のさなかにあったパリの世相やひとびとの日常と非日常を丹念に読み解く。</t>
  </si>
  <si>
    <t>２０２４年６月刊行</t>
  </si>
  <si>
    <t>A５判・３３４ページ</t>
  </si>
  <si>
    <t>9784623097401</t>
  </si>
  <si>
    <t>「歴史」の世界史</t>
  </si>
  <si>
    <t>ダニエル・ウルフ／南塚信吾，秋山晋吾　監修／南塚信吾，小谷汪之，田中資太　訳</t>
  </si>
  <si>
    <t>ヨーロッパで発達した歴史の考え方、叙述の方法が、非ヨーロッパに拡大し、土着の歴史と遭遇したとき、どのような変化が生まれるのか、この相互の歴史の連動関係を丹念に追う。古代近東における最初期の歴史叙述から、現代の歴史学をめぐる最新トピックと議論までをカバーする、ダイナミックな書。 </t>
  </si>
  <si>
    <t>四六判・４８０ページ</t>
  </si>
  <si>
    <t>9784623086085</t>
  </si>
  <si>
    <t>２０世紀の社会と文化</t>
  </si>
  <si>
    <t>喜多千草　編著</t>
  </si>
  <si>
    <t>本書は各分野の専門知を結集し、このあまりに劇的な100年を眺望しようという野心的な試みである。通史という方法はとらず、社会や文化に関する多様なトピックを取り上げることで、時代に伏在する様々な文脈を浮き彫りにしていく。</t>
  </si>
  <si>
    <t>A５判・３０８ページ</t>
  </si>
  <si>
    <t>9784623090617</t>
  </si>
  <si>
    <t>脱線した革命</t>
  </si>
  <si>
    <t>アンドリュー・Ｇ・ウォルダー /谷川真一　訳</t>
  </si>
  <si>
    <t>一九五〇年代半ば以降の毛沢東がほとんど何も成し遂げることができず「脱線」していったのはどうしてか。本書は、毛沢東時代を政治・社会・経済の動態と構造およびプロセスから体系的に分析し、中国現代史研究に新しい知見をもたらす。</t>
  </si>
  <si>
    <t>A５判・５３６ページ</t>
  </si>
  <si>
    <t>9784634672567</t>
  </si>
  <si>
    <t>第二のオスマン帝国 近世政治進化論</t>
  </si>
  <si>
    <t>B・テズジャン／前田弘毅、佐々木紳　訳</t>
  </si>
  <si>
    <t>帝国史上、始祖オスマンの名前をはじめてつけられた「第二のオスマン」、すなわちオスマン２世は、イェニチェリ軍団の反乱により若くして命を落とした。その背景には何があったのだろうか？社会経済的背景や政治的要因を、同時代の世界の動きにも目を配りつつ、解き明かしていく。</t>
  </si>
  <si>
    <t>9784634672598</t>
  </si>
  <si>
    <t>始動する「アメリカの世紀」 両大戦間期のアメリカと世界</t>
  </si>
  <si>
    <t>紀平英作</t>
  </si>
  <si>
    <t>現代アメリカ政治の保守化・社会的分裂の潮流から問われる、1930年代ニューディールの政治史的意義とは。アメリカ史研究の第一人者が20世紀初頭から半ば、大きく転換していくアメリカと世界の様相を描く。</t>
  </si>
  <si>
    <t>日本史の現在　全6巻セット</t>
  </si>
  <si>
    <t>「歴史」は日々、様々な研究がなされ、その積み重ねのもとに形成されていき、不変のものではありません。本書では、そうした研究・議論の「現在」を研究者に解説してもらい、そのうえで、あらためて「歴史」を考え・問いかけることで、未来への手がかりを探ろうとするシリーズです。</t>
  </si>
  <si>
    <t>四六判・各巻320ページほど</t>
  </si>
  <si>
    <t>文化財が語る日本の歴史　全３巻</t>
  </si>
  <si>
    <t>會田 康範・下山 忍・島村 圭一</t>
  </si>
  <si>
    <t>埋蔵文化財・有形文化財・民俗文化財・文化的景観、未文化財も含めバラエティに富む文化財を取り上げ、文化財から歴史を学び、楽しむヒントを提示する。文化財活用による教育や学びの大きな参考となるシリーズ。第１巻「文化財が語る日本の歴史」と、続刊「政治・経済編」「社会・文化編」の全３巻。</t>
  </si>
  <si>
    <t>A5判・各巻平均236ページ</t>
  </si>
  <si>
    <t>9784639029885</t>
  </si>
  <si>
    <t>島世界の葬墓制—琉球・海域アジア・オセアニア</t>
  </si>
  <si>
    <t>小野 林太郎</t>
  </si>
  <si>
    <t>海域アジア・オセアニア・琉球列島の島世界における葬墓制に迫る。島世界という適度に孤立し、しかし交流が絶えるわけではなく独自の文化が育まれやすい環境を主に取り上げ、葬送や葬墓制にみられる特徴や共通性について、最新の考古学・人類学・民族学や民俗学に基づき考究する。</t>
  </si>
  <si>
    <t>9784639029816</t>
  </si>
  <si>
    <t>日本文様事典　復刻版</t>
  </si>
  <si>
    <t>上条 耿之介</t>
  </si>
  <si>
    <t>世界的視野から日本文様の体系化を図り、個々の文様の歴史性を追究した記念碑的名著。「日本の文様の変遷」と「日本文様事典」の二部構成。文様の起原を知るため出来る限り多くの史料と学説を紹介。約400点に及ぶ豊富な挿図によって個々の文様を具体的に解説。</t>
  </si>
  <si>
    <t>9784639029854</t>
  </si>
  <si>
    <t>遊牧国家 匈奴の歴史と文化遺産</t>
  </si>
  <si>
    <t>ゲレグドルジ エレグゼン・梁 時恩・大谷 育恵</t>
  </si>
  <si>
    <t>東部ユーラシア草原地帯で活動し、中国古代王朝と対峙した匈奴の実像とは。近年の発掘調査の成果をもとに、歴史・行政組織・領域・外交関係、墓地・城塞・集落・生産遺跡から衣服と装飾・馬具と馬車・織物・武器・楽器などの物質文化に至るまで、オールカラーの豊富な写真と図版で明らかにする。</t>
  </si>
  <si>
    <t>B5判・300ページ</t>
  </si>
  <si>
    <t>9784639029878</t>
  </si>
  <si>
    <t>日本古代氏族事典　第四版</t>
  </si>
  <si>
    <t>佐伯 有清</t>
  </si>
  <si>
    <t>日本古代史を探るキーとなる9世紀末ごろまでの氏族を網羅。阿倍氏、大伴氏、蘇我氏、藤原氏など、1200氏族を五十音順に配列し、氏族の定義的説明・カバネの変遷・祖先伝承・職掌・改氏姓の経緯・主な氏人の動向・分布地域・同系氏族・氏族に関係する遺跡・参考文献などの項目を設けて解説する。</t>
  </si>
  <si>
    <t>A5判・558ページ</t>
  </si>
  <si>
    <t>9784843364871</t>
  </si>
  <si>
    <t>外務省戦後執務報告　欧米局米州 編　全9巻</t>
  </si>
  <si>
    <t>2023年５月〜2024年5月刊行</t>
  </si>
  <si>
    <t>A５・平均578ページ</t>
  </si>
  <si>
    <t>9784642016711</t>
  </si>
  <si>
    <t>日華文化交流史（新装版）</t>
  </si>
  <si>
    <t>木宮泰彦</t>
  </si>
  <si>
    <t>古代から近世まで、日本と中国の交流の歴史を系統的かつ概括的に描き出した大著。膨大な史料を博覧した叙述に、遣隋使・遣唐使、日中間を往来した僧侶や船舶の一覧表、通交年表収載など、基礎資料としても必備。日中関係史・対外関係史研究の先駆的存在といえる名著を、解説を付して待望の新装復刊。</t>
  </si>
  <si>
    <t>Ａ５・960ページ</t>
  </si>
  <si>
    <t>24</t>
  </si>
  <si>
    <t>9784750518565</t>
  </si>
  <si>
    <t>秋田　環日本海文明への扉</t>
  </si>
  <si>
    <t>伊藤俊治／石川直樹　写真</t>
  </si>
  <si>
    <t>日本海以北の海を挟んで、大陸や島々の諸民族から、異形の文化が東北・北陸へと伝播していた。玄関口・秋田の風土の深層へと分け入り、来訪した数多の異人たちがもたらした文化、そして厳寒の気候の中でそれらが独自の形で洗練されていく様を鮮やかに描き出す裏・日本史。</t>
  </si>
  <si>
    <t>9784254530223</t>
  </si>
  <si>
    <t>日本石造文化事典</t>
  </si>
  <si>
    <t>浜田弘明　ほか編</t>
  </si>
  <si>
    <t>時代区分を軸に地理分布や文化的意味を重視しつつ日本の石の文化と歴史を総観〔内容〕総説編：道具／住まい／土木／権力表象／墓制／神仏・精霊／各論編：先史時代の石造文化／古代／中・近世／中世の宗教・信仰関連の石造物／近世／近現代の社会と石造物／特論編：琉球・沖縄の石造物／石材と石工／他</t>
  </si>
  <si>
    <t>B5・888ページ</t>
  </si>
  <si>
    <t>9784309229058</t>
  </si>
  <si>
    <t>ビジュアル図鑑　魔導書の歴史</t>
  </si>
  <si>
    <t>オーウェン・デイヴィス著　辻元よしふみ／辻元玲子訳</t>
  </si>
  <si>
    <t>呪文、護符、呪いなど、自らの欲望を実現させるために、悪魔、天使、霊などを操る技法が描かれた魔導書の歴史を250点超の図版とともに紹介。『ブラッククローバー』田畠裕基先生推薦！</t>
  </si>
  <si>
    <t>2024年５月刊行</t>
  </si>
  <si>
    <t>A4変形　２５６ページ</t>
  </si>
  <si>
    <t>9784798503738</t>
  </si>
  <si>
    <t>タマリンドの木に集う難民たち</t>
  </si>
  <si>
    <t>橋本栄莉</t>
  </si>
  <si>
    <t>内戦から逃れて国内外の難民キャンプで暮らす南スーダンの人々。彼らはいかにして秩序や故郷を取り戻し、他者と生きる方法を創出したのか。前著『エ・クウォス』で数々の賞を受賞した気鋭の文化人類学者による、新たな民族誌。</t>
  </si>
  <si>
    <t>9784326103416</t>
  </si>
  <si>
    <t>コロニアル・エンカウンター　比較に抗して</t>
  </si>
  <si>
    <t>申知瑛</t>
  </si>
  <si>
    <t>被植民者同士は植民地的尺度に基づいた比較なしに出会えるか。脱植民地性と他者性は共存できるか。日本帝国植民地末期から終戦直後にかけて朝鮮、台湾、日本で書かれた記録文学、座談会、ビラや新聞記事などを分析し、暴力と支配のなかで存在した被植民者たちの共鳴と連帯、抵抗の身振りを拾い上げる。</t>
  </si>
  <si>
    <t>9784771037977</t>
  </si>
  <si>
    <t>死者の結婚のイメージをめぐるヴァナキュラーな信仰実践</t>
  </si>
  <si>
    <t>鳥居建己</t>
  </si>
  <si>
    <t>山形県の「ムカサリ絵馬」と、青森県の「花嫁人形」。死者を供養するための冥福を視覚化する習俗であるが、これらに関するまとまった研究は少ない。本書では、この2つの習俗を実証的に調査・分析した成果をまとめ、「人々が出会い、理解し、解釈し、実践する」ヴァナキュラー宗教の視点から考察した。</t>
  </si>
  <si>
    <t>9784771037793</t>
  </si>
  <si>
    <t>「現代村落」のエスノグラフィ</t>
  </si>
  <si>
    <t>前野清太朗</t>
  </si>
  <si>
    <t>現代社会において揺らいでいるこの問いに、フィールドワークと文献研究を通じた台湾農村の長期的分析によって挑む一冊。日本・中国との異／同比較の壁を超えて、台湾農村から先進諸国に通じる新たな「現代村落」モデルの構築を試みる。</t>
  </si>
  <si>
    <t>9784409540886</t>
  </si>
  <si>
    <t>神道・天皇・大嘗祭</t>
  </si>
  <si>
    <t>斎藤英喜</t>
  </si>
  <si>
    <t>『古事記』『日本書紀』、アマテラス、陰陽道、中世神話、異端神道、平田篤胤、折口信夫など、著者のこれまでの研究のすべてを動員し、学問分野を積極的に越境しつつ、大嘗祭の起源から現代までと、それを巡る論争と思想を描き出す。空前のスケールで歴史の深みへと導く渾身の大作。</t>
  </si>
  <si>
    <t>四六・510ページ</t>
  </si>
  <si>
    <t>9784480750983</t>
  </si>
  <si>
    <t>柳田國男全集　別巻２　補遺</t>
  </si>
  <si>
    <t>柳田國男/伊藤幹治、後藤総一郎、宮田登、赤坂憲雄、佐藤健二、石井正己、小田富英　編</t>
  </si>
  <si>
    <t>新聞雑誌の記事・内容見本の推薦文など本巻未収録論稿他、手帳翻刻「明治三十年伊勢海ノ資料」「南島旅行見聞記」、講演記録「早川昇ノート」等を収録した補遺。</t>
  </si>
  <si>
    <t>A5・648ページ</t>
  </si>
  <si>
    <t>9784816930133</t>
  </si>
  <si>
    <t>復刻 歴世風俗印画集—写真でみる装いの文化史</t>
  </si>
  <si>
    <t>江馬務　著／青江智洋　編・解説</t>
  </si>
  <si>
    <t>大正13～15年の月刊誌「歴世風俗印画集」（風俗研究会発行 全24巻）を創刊100周年に当たり復刻。衣裳、調度品、撮影地など会員諸氏によって撮影された写真と、江馬務の解説を収録。第2部では、同会の主催者にして稀代の風俗史研究家・江馬務の日記や随筆等の自筆原稿の翻刻と、解説も収録。</t>
  </si>
  <si>
    <t>B5・492p</t>
  </si>
  <si>
    <t>9784867660379</t>
  </si>
  <si>
    <t>研究者、魚醤と出会う。</t>
  </si>
  <si>
    <t>白石哲也、松本剛、奥野貴士　編</t>
  </si>
  <si>
    <t>「魚醤」という調味料をご存じだろうか。秋田の「しょっつる」等有名だが、山形の離島・飛島でも古くから作られ、しかし今消滅の危機に瀕している「飛島魚醤」を取材・調査した学術レポ。気候変動や高齢化・過疎化など、飛島が直面している諸問題は、より広い規模で顕在化している問題と地続きにある。</t>
  </si>
  <si>
    <t>9784867660546</t>
  </si>
  <si>
    <t>開講！木彫り熊概論</t>
  </si>
  <si>
    <t>北海道大学大学院文学院文化多様性論講座博物館学研究室、田村実咲　編</t>
  </si>
  <si>
    <t>その木彫り熊は、どこから来たの?北海道の一大土産品産業になった木彫り熊が歩んできた歴史を振り返り、土産店、職人・作家、有志の研究会、展覧会を企画した博物館や大学など、木彫り熊に携わる人々の多彩な活動と現場の声と、美術・文化面から木彫り熊をあらたに捉え直します。</t>
  </si>
  <si>
    <t>怪異・妖怪・予言獣の世界4冊セット</t>
  </si>
  <si>
    <t>「死」を免れぬ存在である以上、人間は本来超越的な存在を希求するー最新刊『江戸の怪談 近世怪異文芸論考』（近藤瑞木）他、妖怪や怪異そして予言獣の世界に触れるセット。『怪異をつくる 日本近世怪異文化史』（木場貴俊）、『予言獣大図鑑』（長野栄俊他）、『特撮に見えたる妖怪』（式水下流）。</t>
  </si>
  <si>
    <t>9784867660294</t>
  </si>
  <si>
    <t>東アジア的世界分析の方法</t>
  </si>
  <si>
    <t>水口幹記　編</t>
  </si>
  <si>
    <t>古代にはじまり以降中国で思想的・政治的に重要な役割を果たすこととなる学問分野のひとつ「術数」。陰陽五行説、天文学、暦法、易占など、東アジア地域文化の共通性や独自性、また複雑な絡み合いを読み解くうえで〈術数文化〉を用い、多面的な文化の解明に挑む。総勢27名による野心的な論文集</t>
  </si>
  <si>
    <t>9784831862846</t>
  </si>
  <si>
    <t>岡山県新見の伝説</t>
  </si>
  <si>
    <t>原田信之</t>
  </si>
  <si>
    <t>新見に伝わる多数の興味深い伝説の中から、全国的に知られる「玄賓僧都」「後醍醐天皇」「金売吉次」「人柱」の四つについて、その伝承の実態を探りながら魅力を味わう。</t>
  </si>
  <si>
    <t>25</t>
  </si>
  <si>
    <t>9784838106233</t>
  </si>
  <si>
    <t>72-1_光村推古書院</t>
  </si>
  <si>
    <t>光村推古書院</t>
  </si>
  <si>
    <t>史実でたどる紫式部</t>
  </si>
  <si>
    <t>朧谷寿、山本淳子、山田邦和、日山正紀／中田昭　写真</t>
  </si>
  <si>
    <t>『源氏物語』に見え隠れする紫式部の実像。友、恋、別れ、そしてたどりついた彼女の人生観とは。『源氏物語』をはじめ、紫式部の遺した文学を読み解き、美しい写真とともに彼女の生きざまをたどる。歴史学、考古学の視点も加え、立体的な紫式部像に迫る。『源氏物語』がますます面白くなる一冊。</t>
  </si>
  <si>
    <t>9784623096596</t>
  </si>
  <si>
    <t>沖縄レコード音楽史</t>
  </si>
  <si>
    <t>高橋美樹</t>
  </si>
  <si>
    <t>沖縄にレコードや蓄音器などの録音メディアが導入されたことで沖縄の音楽はどう国内外へとひろまっていったのか。本書は、民族音楽調査にはじまりスタジオ録音、現地録音、ライブ録音そしてカバー録音まで、レコード化された沖縄の音楽を詳細に描く労作。</t>
  </si>
  <si>
    <t>A５判・３５２ページ</t>
  </si>
  <si>
    <t>9784639029892</t>
  </si>
  <si>
    <t>ラオスの遺産人類学　遺跡と精霊を越えて</t>
  </si>
  <si>
    <t>小田島 理絵</t>
  </si>
  <si>
    <t>遺産とは何か?遺産学や遺産に関わる文化人類学研究の近年までの動きをまとめながら、ラオスという特定のフィールドに立ち返り、既存の遺産なるもののあり方を再検証する。世界的に遺産に関わる概念が問い直されている現在、遺産人類学の立場から多様な議論を試みる。</t>
  </si>
  <si>
    <t>A5判・232ページ</t>
  </si>
  <si>
    <t>9784798503707</t>
  </si>
  <si>
    <t>長崎平戸の宗教地誌</t>
  </si>
  <si>
    <t>今里悟之</t>
  </si>
  <si>
    <t>生月島など九州北西部の島々に受け継がれてきた「二つのキリスト教」。今日まで，どこからどこへどのように広まり、在来の神道や仏教、さらには修験道などの民俗宗教と、どう関わり棲み分けてきたのかを解明する。</t>
  </si>
  <si>
    <t>9784772253550</t>
  </si>
  <si>
    <t>地形環境史研究</t>
  </si>
  <si>
    <t>小野映介、佐藤善輝</t>
  </si>
  <si>
    <t>人間をとりまく地形環境の変遷と土地利用の関係を、過去・現在・未来といった通史的な時間軸で捉え、地理学的視点から考察する。自然災害が多発する時代、土地に生きた人々の姿を知り、自然との付き合い方を見直すための学問的裏付けとしての地形環境史研究の必要性と、研究手法・成果を解説する。</t>
  </si>
  <si>
    <t>9784772261302</t>
  </si>
  <si>
    <t>日本の都市地理学研究</t>
  </si>
  <si>
    <t>阿部和俊　編著</t>
  </si>
  <si>
    <t>日本の都市地理学者45名が、各人の専門とする研究テーマについて、研究史・分析視点・分析方法を明示し、これまでの研究成果と将来の課題を提示する。地理学の方法論を扱ったベーシックなテーマから最新のトレンドまでをカバー。</t>
  </si>
  <si>
    <t>A5・666ページ</t>
  </si>
  <si>
    <t>9784561662495</t>
  </si>
  <si>
    <t>南イタリアの食とテリトーリオ</t>
  </si>
  <si>
    <t>木村純子／陣内秀信　編著</t>
  </si>
  <si>
    <t>イタリアの農村は国内外の人々を惹きつけ訪問客が絶えない。そこでは小農が大きな役割を果たし、地域循環型・高付加価値化による、経済価値と非経済価値のバランスを取った農業が実現しているという。食や農村・農業のスペシャリストたちが、農と食、そしてテリトーリオについての知見を惜しみなく披露。</t>
  </si>
  <si>
    <t>2024年３月刊行</t>
  </si>
  <si>
    <t>9784750357546</t>
  </si>
  <si>
    <t>日本社会とポジショナリティ</t>
  </si>
  <si>
    <t>集団に起因する不平等や差別。それが個人同士の間で現れる諸相を捉える視点としてのポジショナリティ。沖縄と日本との関係、性差・ジェンダー、多文化社会化など、定量的調査を含む現代日本の具体的な事例から動態を読み解き、状況変革への共通了解と協働条件を提示する一冊。</t>
  </si>
  <si>
    <t>四六判・496ページ</t>
  </si>
  <si>
    <t>9784750357225</t>
  </si>
  <si>
    <t>福島復興の視点・論点</t>
  </si>
  <si>
    <t>川﨑興太、窪田亜矢、石塚裕子、萩原拓也 編著</t>
  </si>
  <si>
    <t>原発事故後10年以上が経過した現在から、職種や専門も多様な執筆者たちが福島の復興に関する視点・論点を提示する論集。復興に向けた学術的かつ社会的な知的基盤に厚みを加えるとともに、市民一人ひとりが福島の問題を当事者として経験する手がかりを供する。</t>
  </si>
  <si>
    <t>A5判・656ページ</t>
  </si>
  <si>
    <t>9784750518480</t>
  </si>
  <si>
    <t>ミートイーター式　サバイバル大全</t>
  </si>
  <si>
    <t>スティーブン・リネラ／仁木めぐみ　訳</t>
  </si>
  <si>
    <t>日帰りハイクから本格キャンプまで、身を守りながら自然を縦横無尽に楽しむ野外生活のコツ、経験と洞察に基づくアウトドア全般の究極ノウハウ、万一の事故・トラブルを防ぐ準備術と緊急対処法、豊富なイラスト図解でわかりやすい実践術の数々を紹介する。</t>
  </si>
  <si>
    <t>9784863102767</t>
  </si>
  <si>
    <t>フェイクを見抜く</t>
  </si>
  <si>
    <t>唐木英明</t>
  </si>
  <si>
    <t>偽情報、誤情報、デマ、偏った情報……。フェイクニュースは複雑化し、見破るのがどんどん難しくなっている。日本でファクトチェックの重要性が認識されつつあるが、フェイクを見抜くためには、どのようなものの見方を身につければよいのだろうか。氾濫するフェイクを見抜くための実践講義！</t>
  </si>
  <si>
    <t>四六判並製　304ページ</t>
  </si>
  <si>
    <t>9784272361014</t>
  </si>
  <si>
    <t>制度から生まれる連帯の力</t>
  </si>
  <si>
    <t>高林秀明　著</t>
  </si>
  <si>
    <t>普遍的制度こそが、人々の連帯を生み出していく。岩手県沢内村（現・西和賀町）やスウェーデンにおける先駆的な事例検討と、大牟田・宮古島でのオーラルヒストリーから、労働と生活の権利を実現する参加と自治へと、人々の主体性を起動させる力を読み解いていく。</t>
  </si>
  <si>
    <t>9784272211326</t>
  </si>
  <si>
    <t>韓国社会運動のダイナミズム</t>
  </si>
  <si>
    <t>三浦まり、金美珍　編</t>
  </si>
  <si>
    <t>80年代の民主化闘争から近年のMeToo運動まで、社会を変える活力と戦略性を備えた韓国の市民・社会運動。女性運動、労働組合、革新政治との協同など、歴史的背景と豊かな実践例を各分野の当事者・専門家らが報告。</t>
  </si>
  <si>
    <t>9784762032943</t>
  </si>
  <si>
    <t>映像メディアの社会文化史</t>
  </si>
  <si>
    <t>原田　健一</t>
  </si>
  <si>
    <t>新潟で町や村の機関・組織・個人と連携、協力し、生活のなかにある映像を新たに発見・発掘、調査してきた著者、15年の研究の集大成。</t>
  </si>
  <si>
    <t>26</t>
  </si>
  <si>
    <t>9784762832543</t>
  </si>
  <si>
    <t>〈生活—文脈〉理解のすすめ</t>
  </si>
  <si>
    <t>宮内　洋，松宮　朝，新藤　慶，打越正行　著</t>
  </si>
  <si>
    <t>生身の身体を伴った人間を同じく生活する人間が理解するとはどういうことか？乳幼児期の食(共食の体験)，青年期の労働(沖縄のヤンキー)，成人期の政治行動(市町村合併)，老年期の社会関係(孤独・孤立)を通して考える。</t>
  </si>
  <si>
    <t>四六・208頁</t>
  </si>
  <si>
    <t>9784764906877</t>
  </si>
  <si>
    <t>DX時代の観光と社会</t>
  </si>
  <si>
    <t>沢田史子、小越咲子、伴浩美、大薮多可志</t>
  </si>
  <si>
    <t>デジタルトランスフォーメーション（DX）を導入した一歩先んじた観光戦略へ【目次】観光と現代社会／日本の観光産業の現状と地方創生／高齢者観光／観光行動力／北陸地方の主要インバウンドと貿易量・日本の印象度／伝統産業と観光／空港パンフレットの特徴／口コミと観光</t>
  </si>
  <si>
    <t>9784326505029</t>
  </si>
  <si>
    <t>日本の女性のキャリア形成と家族</t>
  </si>
  <si>
    <t xml:space="preserve">永瀬伸子 </t>
  </si>
  <si>
    <t>これまで様々な政策が実行されながらも、女性を取り巻く雇用慣行、賃金格差、正社員／非正社員間の壁、そして出産・育児・保育にまつわる困難は変わっていない。現代日本の30年余に及ぶ推移を丹念に追い、課題解決を阻む構造的実態を理論的かつ実証的に明らかにする。克服のための具体的方策を提言。</t>
  </si>
  <si>
    <t>9784877988623</t>
  </si>
  <si>
    <t>ドイツ電力事業史</t>
  </si>
  <si>
    <t>千葉恒久　著</t>
  </si>
  <si>
    <t>ドイツでは石炭火力発電所や原子力発電所で大量に電力を作る事業スタイルが行き詰まり、地域を基盤とするシュタットヴェルケが躍動している。この地殻変動はなぜ起きたのか。電気時代の幕開けからウクライナ侵攻まで、ドイツの電力供給事業の移り変わりを膨大なエピソードから読み解く。</t>
  </si>
  <si>
    <t>シービンガーのジェンダーと科学史3冊セット</t>
  </si>
  <si>
    <t>ロンダ・シービンガー／小川眞里子　他　訳</t>
  </si>
  <si>
    <t>無知学とジェンダード・イノベーションの提唱者シービンガー。17〜18世紀の女性科学者たちを描く名著『科学史から消された女性たち』、18世紀の抹殺された知識の研究『植物と帝国』、それを深めた最新作『奴隷たちの秘密の薬』の3冊をセットに。</t>
  </si>
  <si>
    <t>9784771038264</t>
  </si>
  <si>
    <t>止まり木としてのゲストハウス</t>
  </si>
  <si>
    <t>鍋倉咲希</t>
  </si>
  <si>
    <t>ゲストハウスでの長期間のフィールドワークと、モビリティ研究の丹念な整理を通じて、旅先で見知らぬ他者と出会い，かかわることの意味を探る。「流動」の時代のつながりを問い直す、新しい観光社会学。</t>
  </si>
  <si>
    <t>9784771038035</t>
  </si>
  <si>
    <t>「社会学」としての鶴見俊輔</t>
  </si>
  <si>
    <t>寺田征也</t>
  </si>
  <si>
    <t>本書は、鶴見俊輔の思想を「記号の社会学」として再構成する新しい試みである。従来の鶴見俊輔論の整理と、プラグマティズムや大衆文化論の内在的検討を通じて、「記号の意味の『共通性』と『個別性』」の視点から大衆の知的生産の理論的・実践的把握を企図していたことを明らかにする。</t>
  </si>
  <si>
    <t>9784771038523</t>
  </si>
  <si>
    <t>撤退学の可能性を問う</t>
  </si>
  <si>
    <t>堀田新五郎　編著、林尚之　編著／安村克己、作野広和、他</t>
  </si>
  <si>
    <t>既存の社会システムを持続させる限り、地球温暖化も少子化も地方衰退もとどまるところをしらず、いつか破局的な事態が訪れはしないか？大事なのは，既存システムの「持続可能性」ではない。そこからの「撤退」である。いまこそ「撤退」を「学ぶ」ことの意義と可能性が問われなければならない。</t>
  </si>
  <si>
    <t>9784771038288</t>
  </si>
  <si>
    <t>中国と日本における農村ジェンダー研究</t>
  </si>
  <si>
    <t>堀口正　編著、大橋史恵　編著、南裕子　編著、岩島史　編著</t>
  </si>
  <si>
    <t>1950年代から60年代の中国と日本において農村社会と女性の生活はいかに変化したのか？　医療、教育、ケア、財産所有、労働、政
治参加などのあり方に焦点をあてた既存研究の特徴を明らかにするとともに、研究の空白をさぐる一冊。</t>
  </si>
  <si>
    <t>9784409241592</t>
  </si>
  <si>
    <t>はじまりのテレビ</t>
  </si>
  <si>
    <t>松山秀明 著</t>
  </si>
  <si>
    <t>1950～60年代、放送草創期のテレビは無限の可能性に満ちた映像表現の実験場だった。番組、産業、制度、放送学などあらゆる側面から、初期テレビが生んだ創造と知を、膨大な資料をもとに検証する。気鋭のメディア研究者が挑んだ意欲的大作。</t>
  </si>
  <si>
    <t>四六・556ページ</t>
  </si>
  <si>
    <t>9784409241615</t>
  </si>
  <si>
    <t>セクシュアリティの性売買</t>
  </si>
  <si>
    <t>キャスリン・バリー著　井上太一訳</t>
  </si>
  <si>
    <t>性売買の実態を国際規模の調査で明らかにし、その背後にあるメカニズムを父権的権力の問題として理論的に抉り出した、ラディカル・フェミニズムの名著。女性の自己選択と売買相互の同意を強調するセックスワーク論を批判し、独自の性売買廃絶主義により全女性の解放を力強く構想する。</t>
  </si>
  <si>
    <t>四六・420ページ</t>
  </si>
  <si>
    <t>9784845119233</t>
  </si>
  <si>
    <t>裁判員17人の声</t>
  </si>
  <si>
    <t>牧野　茂 、大城　聡、裁判員経験者ネットワーク　編著</t>
  </si>
  <si>
    <t>2024年で施行から15年目の節目となった裁判員制度。しかし、裁判員経験者の生の声を聞くこともほとんどない。ともすれば「何をしているのかさっぱりわからない」とも言われてしまう裁判員制度。その意義と今後の課題について、実際に裁判員をつとめた市民のインタビューを中心に伝える。</t>
  </si>
  <si>
    <t>2024年7月29日</t>
  </si>
  <si>
    <t>四六判並製・212ページ</t>
  </si>
  <si>
    <t>9784812223031</t>
  </si>
  <si>
    <t>四国山地から世界をみる</t>
  </si>
  <si>
    <t>内藤直樹　編、石川登　編</t>
  </si>
  <si>
    <t>ゾミアとは、ヒマラヤから東南アジア・中国にひろがる山地に分布する、独自の文化、社会、生態環境をもつ自治の空間である。本書は四国山地をこのゾミア的空間の一つとしてとらえ、多分野の研究者たちが、地域を文理融合的視点で複眼的にみる面白さを伝える。</t>
  </si>
  <si>
    <t>9784812223055</t>
  </si>
  <si>
    <t>移動と境界</t>
  </si>
  <si>
    <t>飯笹佐代子　編著、鎌田真弓　編著</t>
  </si>
  <si>
    <t>オーストラリアを主な舞台に、国境ないしは様々な境界のあり様を、時に歴史を遡りつつ越境者の視点に留意しながら問い直す。</t>
  </si>
  <si>
    <t>9784787235367</t>
  </si>
  <si>
    <t>トランスジェンダーQ＆A</t>
  </si>
  <si>
    <t>高井ゆと里、周司あきら</t>
  </si>
  <si>
    <t>「なぜ性別が社会で重視されるのか？」「トランスジェンダーの人たちが直面している困難は？」「トランス差別・ヘイトがなぜ跋扈しているのか？」。いまの社会がどうなっていて、トランスジェンダーの人々がどんなことに困っていて、それを解決するには何が必要なのか。Q＆A形式でわかりやすく解説。</t>
  </si>
  <si>
    <t>9784790717898</t>
  </si>
  <si>
    <t>ローカルボクサーと貧困世界〔増補新装版〕</t>
  </si>
  <si>
    <t>石岡丈昇</t>
  </si>
  <si>
    <t>国際ボクシングマーケットに組み込まれていくボクサーたちの、身体に刻まれた生き方を、マニラのジムへの住み込み調査によって克明に描き出す。岸政彦氏による解説、調査対象となったボクサーたちのその後の人生を描く「後章」を加えた、待望の増補新装版。</t>
  </si>
  <si>
    <t>Ａ5・396ページ</t>
  </si>
  <si>
    <t>27</t>
  </si>
  <si>
    <t>9784790717904</t>
  </si>
  <si>
    <t>中東を学ぶ人のために</t>
  </si>
  <si>
    <t>末近浩太、松尾昌樹　編</t>
  </si>
  <si>
    <t>全体像を一気につかむ、知の見取り図。歴史、宗教、ジェンダー、石油経済、ビジネス、紛争、難民——中東のダイナミズムを、16の論点から解き明かす。最新の研究に基づく必読の入門書。</t>
  </si>
  <si>
    <t>9784790717935</t>
  </si>
  <si>
    <t>国際協力を学ぶ人のために</t>
  </si>
  <si>
    <t>内海成治、桑名恵、杉田映理　編</t>
  </si>
  <si>
    <t>頻発する紛争、越境する感染症、増加する難民、激しくなる気候変動。課題が山積する世界で、我々は何ができるのだろうか。国際協力の最前線から、今ある世界の困難と、人々の協力の可能性を学ぶ。定番のテキスト、待望の全面改訂！</t>
  </si>
  <si>
    <t>9784790717881</t>
  </si>
  <si>
    <t xml:space="preserve">キャリアに活かす雇用関係論 </t>
  </si>
  <si>
    <t xml:space="preserve"> 駒川智子、金井郁　編</t>
  </si>
  <si>
    <t>働きがいのある人間らしい仕事の実現へ。経済社会の変化と人々の価値観の多様化が、性別に基づく雇用管理に変化を迫る。就職から始まるキャリアの形成過程をジェンダーの視点から分析し、現状・課題・解決への道筋を示す。働くすべての人の必携書。</t>
  </si>
  <si>
    <t>9784794227232</t>
  </si>
  <si>
    <t>中国はいかにして経済を兵器化してきたか</t>
  </si>
  <si>
    <t>ベサニー・アレン、秋山勝 訳</t>
  </si>
  <si>
    <t>権威主義政府「中国」が世界経済を支配するという状況が確実に進行している。アメリカの自由市場資本主義が行き詰まり、各国が中国市場へのアクセスを渇望する状況につけこみ、経済を「見えない武器」として世界支配を進める中国の恐るべき実態を詳細な取材をもとに描き出す。</t>
  </si>
  <si>
    <t>四六判・456ページ</t>
  </si>
  <si>
    <t>9784794227348</t>
  </si>
  <si>
    <t>世界の本当の仕組み</t>
  </si>
  <si>
    <t>バーツラフ・シュミル、柴田裕之 訳</t>
  </si>
  <si>
    <t>徹底的な数値思考により、私たちの将来の決定要因である7項目を検証。「世界は数年以内に滅びる」「技術革新が近い将来にすべてを解決する」のような両極端な主張を一刀両断し、私たちにいまこそ必要なより現実的・建設的な未来を予測する！全米ベストセラー。</t>
  </si>
  <si>
    <t>9784490210972</t>
  </si>
  <si>
    <t>避けられる戦争　米中危機が招く破滅的な未来</t>
  </si>
  <si>
    <t>ケビン・ラッド／藤原朝子　訳</t>
  </si>
  <si>
    <t>西側諸国きっての中国通である元オーストラリア首相が習近平・中国を分析。2030年までに米中の武力衝突は避けられないと警告する。戦争を回避し新たな国際秩序を築くための具体的処方箋を示す。日本にとっても大きな示唆を与える作品。</t>
  </si>
  <si>
    <t>9784816930126</t>
  </si>
  <si>
    <t>大宅壮一文庫に見るコロナ・パンデミック</t>
  </si>
  <si>
    <t>大宅壮一文庫　編／山田健太　監修</t>
  </si>
  <si>
    <t>2020年1月から2024年3月まで、新型コロナウイルス感染症（COVID-19）の雑誌報道の記録索引。大宅壮一文庫が所蔵する雑誌155誌の記事情報7,420項目を時系列に一覧できる。年月日順の本文のほか「発言者索引」「人物索引」「事項名索引」付き。</t>
  </si>
  <si>
    <t>A5・816p</t>
  </si>
  <si>
    <t>9784816929984</t>
  </si>
  <si>
    <t>令和災害史事典 令和元年～令和5年</t>
  </si>
  <si>
    <t>平成31年・令和元年から令和5年までの5年間に発生した台風・地震・事故・火災などのさまざまな災害を日付順に掲載した記録事典。災害や事故の概略や具体的なデータを記載、どの時期にどんな災害が発生したかがわかる。「災害別一覧」「都道府県別一覧」付き。</t>
  </si>
  <si>
    <t>A5・504p</t>
  </si>
  <si>
    <t>9784571410796</t>
  </si>
  <si>
    <t>なぜ愛に傷つくのか</t>
  </si>
  <si>
    <t>エヴァ・イルーズ／久保田裕之　訳</t>
  </si>
  <si>
    <t>なぜ少なからぬ人が恋愛関係で苦痛を経験するのだろうか。近代における親密な関係性を形作る社会関係と制度のあり方、市場原理によるその支配を分析した金字塔的著作。</t>
  </si>
  <si>
    <t>四六・456ページ</t>
  </si>
  <si>
    <t>9784571410741</t>
  </si>
  <si>
    <t xml:space="preserve">アートをひらく　東京藝術大学「メディア特論」講義I </t>
  </si>
  <si>
    <t>内海健、古川聖、大谷智子</t>
  </si>
  <si>
    <t>一流の研究者・表現者を招いた東京藝大の人気授業「メディア特論」を全2冊で書籍化。様々なアイデアや視点との相互作用はアートをひらく場となる。第Ⅰ巻は8講演を収録。</t>
  </si>
  <si>
    <t>9784571410758</t>
  </si>
  <si>
    <t xml:space="preserve">アートをひらく　東京藝術大学「メディア特論」講義II </t>
  </si>
  <si>
    <t>古川聖、内海健、大谷智子</t>
  </si>
  <si>
    <t>東京藝大の人気授業「メディア特論」。第Ⅱ巻では、思想史、現代美術、質感、概念装置、聴空間、拡張現実・仮想現実、人工知能をテーマに、社会に向けてアートをひらく。</t>
  </si>
  <si>
    <t>9784571410765</t>
  </si>
  <si>
    <t>シリアスゲームの社会的受容を問う</t>
  </si>
  <si>
    <t>シン・ジュヒョン</t>
  </si>
  <si>
    <t>シリアスゲームは、教育や啓発目的の「役に立つ」ゲーム。その活用が注目される一方で、批判や不要論も根強い。韓国を事例に、日本にも通じるその可能性と課題を検討する。</t>
  </si>
  <si>
    <t>9784589043467</t>
  </si>
  <si>
    <t>新自由主義時代のオーストラリア多文化社会と市民意識</t>
  </si>
  <si>
    <t>栗田梨津子</t>
  </si>
  <si>
    <t>新自由主義的政策下にある多文化社会オーストラリアの都市部における先住民、非白人系移民・難民、貧困白人層などの人々の、国家、人種・エスニシティといった従来の枠組みを超えて形成されてきた市民意識の実態を分析。差異を超え新たな市民意識がもたらす可能性や限界を考察する。</t>
  </si>
  <si>
    <t>9784589043382</t>
  </si>
  <si>
    <t>障害者ジェンダー統計の可能性</t>
  </si>
  <si>
    <t>吉田仁美</t>
  </si>
  <si>
    <t>障害とジェンダーの視点を結び付けた障害者ジェンダー統計の重要性が指摘されている。障害者ジェンダー統計の先進国における研究動向と日本の現状を把握のうえ、障害の医学モデルから社会モデルへの転換に際し、障害者ジェンダー統計における新しい統計データの分析の方向性を示す。</t>
  </si>
  <si>
    <t>9784623096503</t>
  </si>
  <si>
    <t>東京オリンピックはどう観られたか</t>
  </si>
  <si>
    <t>伊藤　守　編著</t>
  </si>
  <si>
    <t>一年の延期を経て開催された東京オリンピックはマスメディアでどのように報道され、ソーシャルメディアではどんな反応があったのか。本書はオリンピックというメディア経験の変化を跡づけ、メディア・イベントとしての意味を問いなおす。</t>
  </si>
  <si>
    <t>A５判・２６８ページ</t>
  </si>
  <si>
    <t>9784623096770</t>
  </si>
  <si>
    <t>情報とメディア</t>
  </si>
  <si>
    <t>金子　勇，吉原直樹　代表編者／正村俊之　編著</t>
  </si>
  <si>
    <t>情報メディアに関する研究は、自然科学を含む多様な学問分野のなかで発展してきた。ＡＩやメタバース等の新たなメディアが出現した状況を迎えたいま、これまで蓄積された知を総動員しつつ再構築することが求められる。本書では、他分野の知見を視野に入れながら総括し、今後の展望を描く。</t>
  </si>
  <si>
    <t>A５判・３１２ページ</t>
  </si>
  <si>
    <t>28</t>
  </si>
  <si>
    <t>9784623096756</t>
  </si>
  <si>
    <t>世代と人口</t>
  </si>
  <si>
    <t>金子　勇，吉原直樹　代表編者／金子　勇　編著</t>
  </si>
  <si>
    <t>本書では「世代」概念を大幅に拡張して、生と性、家族、コミュニティ、時代認識にまで応用し、「人口変容」や福祉コミュニティなどの最新の研究を展開する。さらに実践的研究を指向して、「世代会計」を軸とした時代が抱える社会問題を解明し、処方箋の提示も試みた。</t>
  </si>
  <si>
    <t>A５判・３１４ページ</t>
  </si>
  <si>
    <t>9784623095018</t>
  </si>
  <si>
    <t>人口減少時代の生活支援論</t>
  </si>
  <si>
    <t>小松理佐子，高野和良　編著</t>
  </si>
  <si>
    <t>人口減少が進行する過疎地域の状況を、今後の日本社会の縮図の一つとみて、過疎化の進行が著しい地域で生じている変化とそれに対応する地域の取り組みの実態を明らかにする。それを基に人口減少という社会変動に対応しうる生活支援のあり方を、既存の学問領域の枠を超えて多面的な視点から考察する。</t>
  </si>
  <si>
    <t>A５判・２６４ページ</t>
  </si>
  <si>
    <t>9784623097043</t>
  </si>
  <si>
    <t>在宅育児手当の意義とあり方</t>
  </si>
  <si>
    <t>安藤加菜子</t>
  </si>
  <si>
    <t>2024年度自治体学会賞（研究論文賞）受賞。「親による世話」を政策は支援できるのか。少子化対策の一手段としても注目しうる在宅育児手当を国内や北欧等の実施例から多面的に検討する。</t>
  </si>
  <si>
    <t>A５判・３０４ページ</t>
  </si>
  <si>
    <t>9784623097036</t>
  </si>
  <si>
    <t>〈感性的なもの〉への社会学</t>
  </si>
  <si>
    <t>宮原浩二郎</t>
  </si>
  <si>
    <t>本書は、目で見たり耳で聴いたり想像したりすることによって、すなわち「感性」によって社会を捉えるとはどういうことかを考察するものである。社会空間を生きた姿そのものにおいて理解するために社会学だけでなく哲学や美学なども手がかりとし、社会認識を旧弊から解き放つ。</t>
  </si>
  <si>
    <t>A５判・２７６ページ</t>
  </si>
  <si>
    <t>9784623096763</t>
  </si>
  <si>
    <t>環境と運動</t>
  </si>
  <si>
    <t>金子　勇，吉原直樹　代表編者／長谷川公一　編著</t>
  </si>
  <si>
    <t>社会運動は市民社会の〈声〉であり、社会問題のすぐれた社会的表現であるとともに、社会変革の原動力でもある。本書は、環境研究や社会運動研究の国内外の理論的・実践的蓄積を踏まえ、そこに潜勢力をもった創造的な営為を見出し、意味づけをはかる社会学的な〈まなざし〉を提示する。</t>
  </si>
  <si>
    <t>9784623096428</t>
  </si>
  <si>
    <t>ファセット・アプローチとデータ分析事例</t>
  </si>
  <si>
    <t>真鍋一史</t>
  </si>
  <si>
    <t>本書は、社会学、心理学、統計学の諸領域で広く世界に知られたLouis Guttmanが、ファセット・アプローチの名のもとに構築した社会調査の理論と方法を、データ分析事例によりながら、独自の視座から再検討するものである。</t>
  </si>
  <si>
    <t>A５判・２９６ページ</t>
  </si>
  <si>
    <t>9784623097258</t>
  </si>
  <si>
    <t>ソーシャルメディア時代の「大衆社会」論</t>
  </si>
  <si>
    <t>津田正太郎，烏谷昌幸，山口　仁，山腰修三　編著</t>
  </si>
  <si>
    <t>これまで大衆とマス・メディアに関しては盛んに語られてきたが、ＳＮＳをはじめメディアが多様化し、マスとメディアの関係が変容した今日ではリアリティーを失いつつある。本書はこのマス 概念を再検討、再構築することで、現代社会をメディア側から見通す手がかりを探る。</t>
  </si>
  <si>
    <t>２０２４年４月刊行</t>
  </si>
  <si>
    <t>四六判・３２０ページ</t>
  </si>
  <si>
    <t>9784623097135</t>
  </si>
  <si>
    <t>ＳＤＧｓ時代における学問の挑戦</t>
  </si>
  <si>
    <t>白砂伸夫，浅野貴彦，辻　正次 編著</t>
  </si>
  <si>
    <t>持続可能な開発目標（SDGs）を通してこれらの問題を解決へ導く方途を探る。SDGsの構造を説明する原理としてウエディングケーキモデルを採用し、環境・社会・経済に関わる多種多様な分野の研究者・実践者がSDGsの可能性を探る。地球の未来を考えるための新たな視座を示す一冊。</t>
  </si>
  <si>
    <t>9784750357010</t>
  </si>
  <si>
    <t>地域主義政党の国政戦略</t>
  </si>
  <si>
    <t>宮内悠輔 著</t>
  </si>
  <si>
    <t>地域主義政党は政党システムの中でどのように政策を転換、維持するのだろうか。そもそもなぜ地域主義政党なる政党類型が成立しうるのだろうか。南北地域間で政治対立が続く国家であり、2010年には地域主義政党が連邦議会の第1党となったベルギーを事例に考察、解明する。</t>
  </si>
  <si>
    <t>A5判・200ページ</t>
  </si>
  <si>
    <t>9784750357409</t>
  </si>
  <si>
    <t>高等教育改革の政治経済学</t>
  </si>
  <si>
    <t>田中秀明 、大森不二雄 、杉本和弘 、大場淳 著</t>
  </si>
  <si>
    <t>知識基盤社会における高度人材の育成とイノベーション創出に応えられる高等教育改革とはどのようなものか。諸外国と日本の大学改革の成果と課題を政治経済学的な視点から比較評価し、日本の改革の失敗の本質を見定め、異なる改革の方向性と具体策を明らかにする。</t>
  </si>
  <si>
    <t>9784863102750</t>
  </si>
  <si>
    <t>新領域安全保障</t>
  </si>
  <si>
    <t>笹川平和財団新領域研究会　編</t>
  </si>
  <si>
    <t>10人の賢人による2年に及ぶ議論の集大成！ サイバー・宇宙・無人兵器によってもたらされた新しい戦争の形とは？ 自衛隊はそれに適応できるのか？日本の安全保障の鍵を握る「新領域安全保障」の姿を探る。</t>
  </si>
  <si>
    <t>四六判上製　388ページ</t>
  </si>
  <si>
    <t>9784872597868</t>
  </si>
  <si>
    <t>アメリカ大統領図書館</t>
  </si>
  <si>
    <t>田中慎吾、高橋慶吉、山口航</t>
  </si>
  <si>
    <t>アメリカ大統領図書館の全貌を明らかにした本邦初のリサーチガイド兼歴史書。アメリカ独特の公文書保存制度である「大統領図書館」について、その発展の歴史を概説するとともに各館の特徴と利用法を徹底解説。アメリカ研究者はもちろん、近現代史研究に関心のある研究者・学生・市民必携の手引書。</t>
  </si>
  <si>
    <t>大阪大学法史学研究叢書　1～5巻</t>
  </si>
  <si>
    <t>三阪佳弘　編　ほか</t>
  </si>
  <si>
    <t>『「前段の司法」とその担い手をめぐる比較法史研究』（三阪佳弘・編）、『プレスの自由と検閲・政治・ジェンダー』（的場かおり）、『近代日本の行政争訟制度』（小野博司）、『近代日本における勧解・調停』（林真貴子）、『帝国日本と地方財政調整制度』（矢切努）の既刊5巻セット。</t>
  </si>
  <si>
    <t>A5・292～580ページ</t>
  </si>
  <si>
    <t>9784862833808</t>
  </si>
  <si>
    <t>13-3_関西学院大学出版会</t>
  </si>
  <si>
    <t>関西学院大学出版会</t>
  </si>
  <si>
    <t>イギリス法史入門　第5版　第Ⅱ部〔各論〕</t>
  </si>
  <si>
    <t>サー・ジョン・ベイカー/深尾裕造　訳</t>
  </si>
  <si>
    <t>第4版以降17年間の成果を組み入れた全面改訂第5版。Ⅰ部総論に続き本書Ⅱ部各論をもって待望の全翻訳完結！　標準的教科書として現代のイギリス法史研究に欠かせない最新且つ最良の一冊。</t>
  </si>
  <si>
    <t>9784877988630</t>
  </si>
  <si>
    <t>刑事法をめぐる被害に向き合おう！</t>
  </si>
  <si>
    <t>阿部恭子、岡田行雄　著</t>
  </si>
  <si>
    <t>犯罪によって人々が、いかなる被害を受けているのか？　事例をもとに、被害が生み出される背景や問題点を解説し、被害の再発防止と被害への適切な支援を向けた改革を検討する。被害者、加害者、そして家族など、犯罪により傷ついたすべての人々への支援を考える。</t>
  </si>
  <si>
    <t>29</t>
  </si>
  <si>
    <t>9784877988616</t>
  </si>
  <si>
    <t>新版 司法試験に受かったら</t>
  </si>
  <si>
    <t>南里俊毅、藤井智紗子、松本亜土、森本智子、李 橓　編著／伊藤建　監修</t>
  </si>
  <si>
    <t>司法修習はいったいどこで何をしているのだろうか？　司法試験合格から導入修習、弁護修習、裁判所修習、検察修習、集合修習、二回試験まで、法律家の卵である司法修習生の生活についてストーリーを交えて詳細に解説。旧版をベースに、2023年度の司法修習を踏まえて内容をアップデート。</t>
  </si>
  <si>
    <t>9784877988593</t>
  </si>
  <si>
    <t>犯罪被害と「回復」</t>
  </si>
  <si>
    <t>伊藤冨士江　編著</t>
  </si>
  <si>
    <t xml:space="preserve">「犯罪被害者調査」の結果から、性被害、交通被害、身体的な被害にあった被害者たちの語りをもとに、被害の実態とその影響、必要な支援策、被害後の変化、そして被害者支援への具体的要望などを分かりやすく解説。また、刑事司法機関、医療機関、民間支援機関、教育現場などの支援者側の声も収録。 </t>
  </si>
  <si>
    <t>9784877988654</t>
  </si>
  <si>
    <t>取調べの可視化　その理論と実践</t>
  </si>
  <si>
    <t>小坂井久　編</t>
  </si>
  <si>
    <t>取調べの可視化実現に向けて先頭を走ってきた小坂井久弁護士の古稀を祝賀し、ともに活動してきた弁護士や研究者が寄せた論集。小坂井自らが書き下ろした論攷や座談会で、可視化の歴史を概観。さらには「理論」「実践」「事件紹介」に至るまで、取調べの可視化の到達点と今後の課題までを論じ尽くす。</t>
  </si>
  <si>
    <t>9784877988531</t>
  </si>
  <si>
    <t>日本の青少年の行動と意識</t>
  </si>
  <si>
    <t>ISRD-JAPAN実行委員会　編</t>
  </si>
  <si>
    <t xml:space="preserve">世界各国の中学生を対象に、非行経験に関する自己申告調査を実施し、その結果をまとめた論文集。国際的に比較することによって、日本と諸外国との類似点や相違点を見いだすとともに、犯罪加害者・被害者の特徴やその背景を解明し、青少年の非行や犯罪被害の防止対策を考える。 </t>
  </si>
  <si>
    <t>9784877988609</t>
  </si>
  <si>
    <t>刑事司法の理論と実践</t>
  </si>
  <si>
    <t>宇藤崇、笹倉香奈、辻本典央、堀江慎司、松田岳士　編</t>
  </si>
  <si>
    <t>渡辺修先生の古稀祝賀論文集。弟子たちが刑事法関係の論文を寄せた。【執筆者】松田岳士・渕野貴生・指宿信・岡田悦典・大野正博・上石圭一・岩﨑正・道谷卓・葛野尋之・安部祥太・榎本雅記・春日勉・濵田毅・堀江慎司・笹倉香奈・田淵浩二・豊崎七絵・加藤克佳・田中康代・田寺さおり・辻󠄀本典央</t>
  </si>
  <si>
    <t>A5・540ページ</t>
  </si>
  <si>
    <t>9784877988647</t>
  </si>
  <si>
    <t>マイノリティ・ライツ</t>
  </si>
  <si>
    <t>岡本雅享、上村英明、窪誠、朴金優綺、朴君愛　著</t>
  </si>
  <si>
    <t>マジョリティとの格差を是正するために取り入れられたマイノリティ・ライツが、なぜ必要とされ、どのような経緯で国際規準として確立されてきたのか。マイノリティ権利保障の枠組みの変遷を史的制度的に検証し、また日本における近代化や植民地主義に根差す課題などを明らかにする。</t>
  </si>
  <si>
    <t>9784771038400</t>
  </si>
  <si>
    <t>シリア紛争と民兵</t>
  </si>
  <si>
    <t>髙岡豊</t>
  </si>
  <si>
    <t>一次資料を丁寧にひもときながら、シリア紛争の場に現れた様々な民兵の動員メカニズム、民兵による占拠地の統治の実態、シリア政府による親政府民兵の起用が招いた同国の政治構造の変化を明らかにする。</t>
  </si>
  <si>
    <t>9784771038462</t>
  </si>
  <si>
    <t>英国の地方分権</t>
  </si>
  <si>
    <t>デレク・ビレル、ポール・カーマイケル、デアドレ・ヒーナン／ 箕輪允智　訳</t>
  </si>
  <si>
    <t>本書では、Brexit以前から地方分権を進めていた英国の、スコットランド・北アイルランド・ウェールズの3つの分権政府について、各国での基本的な歴史的背景、分権された権限の変化、財政関係、政府間関係、政策的違い等の視点から現在の状況を提供する。</t>
  </si>
  <si>
    <t>9784845118175</t>
  </si>
  <si>
    <t>渡辺治著作集 第13巻　新自由主義日本の軌跡</t>
  </si>
  <si>
    <t>渡辺治</t>
  </si>
  <si>
    <t>世界から取り残される日本経済、非正規の増大で不安定化する雇用、拡大する格差、削減される福祉、改善されない少子化。一方で増大する企業利益、激増する軍事費、アメリカ追随の外交…。今日の日本の状況をもたらした新自由主義政策の歴史と新自由主義の本質を明らかにする論稿を収録。</t>
  </si>
  <si>
    <t>A5判上製・712ページ</t>
  </si>
  <si>
    <t>9784845118182</t>
  </si>
  <si>
    <t>渡辺治著作集 第14巻　新自由主義日本の現在</t>
  </si>
  <si>
    <t>安倍政権とは何だったのか、新自由主義は日本をどう変えたのか。日本の現在の状況をもたらした新自由主義の転換点となったのが安倍政権だった。「新保守主義」の台頭と挫折、民主党への政権交代、さらに復活安倍政権による新自由主義の再稼働へと続く流れを分析。</t>
  </si>
  <si>
    <t>2024年4月30日</t>
  </si>
  <si>
    <t>A5判上製・790ページ</t>
  </si>
  <si>
    <t>9784845118199</t>
  </si>
  <si>
    <t>渡辺治著作集　第15巻　現代日本国家と教育、ナショナリズム　</t>
  </si>
  <si>
    <t>なぜ、自民党一党政権は続いたのか？　なぜ、子どもたちを巻き込む激しい受験競争が席捲したのか？労働者階級が増加し、資本主義の矛盾が深刻化するにもかかわらず保守支配が続く日本社会の構造を、大企業における労働者支配から分析する視角を提示。</t>
  </si>
  <si>
    <t>2024年7月2日</t>
  </si>
  <si>
    <t>A5判上製・660ページ</t>
  </si>
  <si>
    <t>9784845118205</t>
  </si>
  <si>
    <t>渡辺治著作集　第16巻　運動・社会民主主義・対抗構想</t>
  </si>
  <si>
    <t>安保体制、企業社会、新自由主義に立ち向かった戦後の社会運動の歴史と特質を分析し、戦後の労働組合運動、社会民主主義はどんな力を発揮したか、企業社会の形成に伴っていかに変質したのか、新自由主義に対抗してどんな社会運動が台頭したかを解明する。</t>
  </si>
  <si>
    <t>2024年9月12日</t>
  </si>
  <si>
    <t>A5判上製・740ページ</t>
  </si>
  <si>
    <t>9784845118724</t>
  </si>
  <si>
    <t>二村一夫著作集　第１巻　日本労働史研究</t>
  </si>
  <si>
    <t>二村一夫</t>
  </si>
  <si>
    <t>近現代日本の労働史・労使関係史研究において指導的役割を果たし、多大な貢献を果たした二村一夫の集大成。入手困難となった既刊本と英語版をあわせて再録。</t>
  </si>
  <si>
    <t>2024年3月28日</t>
  </si>
  <si>
    <t>A5判上製・380ページ</t>
  </si>
  <si>
    <t>9784845118731</t>
  </si>
  <si>
    <t>二村一夫著作集　第２巻　鉱業労働史</t>
  </si>
  <si>
    <t>足尾銅山暴動を中心に、日本の鉱山労働に関する６本の論文を収録する。</t>
  </si>
  <si>
    <t>2024年5月28日</t>
  </si>
  <si>
    <t>A5判上製・596ページ</t>
  </si>
  <si>
    <t>9784845118748</t>
  </si>
  <si>
    <t>二村一夫著作集　第３巻　高野房太郎とその時代</t>
  </si>
  <si>
    <t>労働運動の黎明期に組合の必要性を訴え、労働組合の結成と定着に寄与した高野房太郎の足跡。</t>
  </si>
  <si>
    <t>2024年10月12日</t>
  </si>
  <si>
    <t>A5判上製・576ページ</t>
  </si>
  <si>
    <t>9784845118922</t>
  </si>
  <si>
    <t>西谷敏著作集　第1巻　労働法における法理念と法政策</t>
  </si>
  <si>
    <t>西谷敏</t>
  </si>
  <si>
    <t>著作集全体の総論として位置づく西谷労働法の「基礎理論」を提示する。労働法における「理念」と「政策」、そして「自由」についての書き下ろしを含む西谷労働法理論の「基礎理論」。</t>
  </si>
  <si>
    <t>A5判上製・480ページ</t>
  </si>
  <si>
    <t>30</t>
  </si>
  <si>
    <t>9784845118939</t>
  </si>
  <si>
    <t>西谷敏著作集　第2巻　ドイツ労働法思想史論</t>
  </si>
  <si>
    <t>労働組合とその活動にかかわる法思想の生成と展開の過程の全体像を描く。ドイツ集団的労働法の基本思想とは何か？　わが国の労働法制・理論に決定的影響を及ぼしたドイツ集団主義の思想・理論の生成・展開・崩壊・再生・変容の全過程を描く。</t>
  </si>
  <si>
    <t>A5判上製・810ページ</t>
  </si>
  <si>
    <t>9784845118946</t>
  </si>
  <si>
    <t>西谷敏著作集　第３巻　労働法における個人と集団</t>
  </si>
  <si>
    <t>労働者の自己決定を起点に据えた「自律にもとづく連帯」として労働組合をとらえ直す法理論。自己決定を理念とする労働法とは何か？　戦後労働法学を、労働者個人の自由を重視する方向で見直すことによって、団結権論、労働協約論、争議権論を理論的に再構成することを提案。</t>
  </si>
  <si>
    <t>2024年8月14日</t>
  </si>
  <si>
    <t>A5判上製・496ページ</t>
  </si>
  <si>
    <t>9784845119219</t>
  </si>
  <si>
    <t>労働政策立法学の構想</t>
  </si>
  <si>
    <t xml:space="preserve">和田　肇 </t>
  </si>
  <si>
    <t>第二次世界大戦直後の労働基準法や労働組合法の分析・研究により、法の立法趣旨が明らかにされ、解釈論にも貴重な基礎が提供されることになった。こうした研究史の動向のなかで、本書は労働政策に関する立法を対象とした「労働政策立法学」という新たな研究領域の確立をめざす。</t>
  </si>
  <si>
    <t>A5判上製・472ページ</t>
  </si>
  <si>
    <t>9784845119066</t>
  </si>
  <si>
    <t>労働条件変更の法律実務</t>
  </si>
  <si>
    <t>城塚健之</t>
  </si>
  <si>
    <t>労働条件変更のさまざまな場面を労働者側の視点で解説。労働紛争の大部分は使用者による「労働条件変更」から始まるため、労働紛争の全体をカバーしたシリーズの総論的な位置付け。特に「個別合意」「就業規則」「労働協約」を重点的に取り扱い、その他の論点はシリーズ続刊で詳述する。</t>
  </si>
  <si>
    <t>2024年7月11日</t>
  </si>
  <si>
    <t>A5判並製・346ページ</t>
  </si>
  <si>
    <t>9784845119073</t>
  </si>
  <si>
    <t>雇止め・無期転換の法律実務</t>
  </si>
  <si>
    <t xml:space="preserve">佐々木　亮 </t>
  </si>
  <si>
    <t>2013年に始まった「無期転換ルール」は、新たな労働問題を引き起こし、雇止めに関する裁判が頻発した。今もっとも重要な労働問題の一つである雇止めと無期転換の法律実務を詳しく解説！</t>
  </si>
  <si>
    <t>A5判並製・368ページ</t>
  </si>
  <si>
    <t>9784845119080</t>
  </si>
  <si>
    <t>休職の法律実務</t>
  </si>
  <si>
    <t>塩見卓也</t>
  </si>
  <si>
    <t>休職は法的なものではなく就業規則などで定める契約上の制度であるため、会社ごとに休職制度は多様であり、法的評価は非常に難しい。長時間労働やハラスメント、職場のトラブルなどさまざまな背景・原因を持つ休職に関する諸問題を網羅的に整理・分析し詳しく解説する。</t>
  </si>
  <si>
    <t>A5判並製・268ページ</t>
  </si>
  <si>
    <t>行政不服審査法（1）～（5）(全5巻)</t>
  </si>
  <si>
    <t>のちに行政手続法、情報公開法などに連なる行政法典のモデルとしての役割を果たすことになった「行政不服審査法」の制定過程の詳細資料。今まで、「行政不服審査法」の立案関係資料は広く公開されることはなく、アクセスの難しいものとなっていたが、本資料は、それを克服するものである。〔日本立法資料全集181～185〕</t>
  </si>
  <si>
    <t>各巻　菊変・364～610ページ</t>
  </si>
  <si>
    <t>9784797254877</t>
  </si>
  <si>
    <t>フランス民法の伝統と革新Ⅰ—総論と家族･債務</t>
  </si>
  <si>
    <t>水野紀子、大村敦志　監訳</t>
  </si>
  <si>
    <t>フランス人の法学者3教授による日本人に向けた講演を、分かり易く構成。2世紀あまりのフランス民法典の歴史と伝統から、民法という社会の共存のルールの、現在及び将来のあり方を日本の読者に伝える。第Ⅰ巻は【第Ⅰ部 総論】【第Ⅱ部 家族】【第Ⅲ部 債務—契約と責任】。</t>
  </si>
  <si>
    <t>A5変・352ページ</t>
  </si>
  <si>
    <t>9784797228670</t>
  </si>
  <si>
    <t>国際人権法の深化</t>
  </si>
  <si>
    <t>大津浩　編</t>
  </si>
  <si>
    <t>国際人権法学会創立30周年記念企画「新国際人権法講座」全7巻。第7巻は「地域」と「文化」への眼差しを持つことを通じて、国際人権法にいっそうの深化を促すことを目指す（Ⅰ:地域・自治体、Ⅱ:文化・教育からの問いかけ）。最後にⅢとして、国際人権法と学会を振り返る。</t>
  </si>
  <si>
    <t>9784797234398</t>
  </si>
  <si>
    <t>日本と世界の墓地埋葬法制</t>
  </si>
  <si>
    <t>大石眞、片桐直人、田近肇　編</t>
  </si>
  <si>
    <t>樹木葬・散骨などの新しい葬送と墓地の埋葬。各国のお墓事情と日本の墓地をめぐる緊急課題に迫る。「死者の尊厳」「葬送の自由」、終活の自己決定は実現できるか。第1編は各国の葬送事情。第2編は「終活」時代の墓地埋葬法制。第3編は諸外国の墓地埋葬法制。</t>
  </si>
  <si>
    <t>A5変・308ページ</t>
  </si>
  <si>
    <t>辻村みよ子著作集(全8巻)</t>
  </si>
  <si>
    <t>憲法学の基層から、根源的な権利を追求し続けた、憲法研究者としての50年にわたる軌跡の集大成。①フランス憲法史・比較憲法、②主権・選挙権、③人権・女性の権利（ジェンダー法）・家族、④日本国憲法解釈論という「4本柱」を中心として、広範な著作をテーマ別に編集。全8巻、2024年6月完結</t>
  </si>
  <si>
    <t>各巻　A5変・560～688ページ</t>
  </si>
  <si>
    <t>9784797282047</t>
  </si>
  <si>
    <t>消費社会のこれからと法</t>
  </si>
  <si>
    <t>穴沢大輔、佐藤陽子、城下裕二、角田真理子、松原和彦　編</t>
  </si>
  <si>
    <t>長井長信先生の古稀を祝し、第一線の執筆者が集結。最新の消費者関連の事例・判例を軸に、刑法・消費者法の多角的視点から考究する。Ⅰ不正手段、Ⅱ決済、Ⅲ組織、Ⅳ市場、Ⅴ責任、Ⅵ被害対応、Ⅶ規制、Ⅷ比較法、Ⅸ展望は「経済事犯に対する制裁のあり方」（長井）を掲載。</t>
  </si>
  <si>
    <t>A5変・548ページ</t>
  </si>
  <si>
    <t>9784797226874</t>
  </si>
  <si>
    <t>日本国憲法制定の過程—資料考証と解題</t>
  </si>
  <si>
    <t>芦部信喜、高見勝利</t>
  </si>
  <si>
    <t>日本立法資料全集の「皇室典範」「皇室経済法」「日本国憲法制定資料全集」に掲載された芦部信喜の「はしがき」と高見勝利が執筆した考証・資料解題を一巻にとりまとめた。本書により憲法と皇室法の制定経過と論点が余すところなく読み取ることができる。巻末に収録資料の一覧を添付した。</t>
  </si>
  <si>
    <t>A5変・704ページ</t>
  </si>
  <si>
    <t>9784797220780</t>
  </si>
  <si>
    <t>日本国憲法制定資料全集(9)Ⅰ</t>
  </si>
  <si>
    <t>芦部信喜、高橋和之、高見勝利、日比野勤　編著</t>
  </si>
  <si>
    <t>憲法改正草案に関する『日本国憲法制定資料全集1～9』の総合索引。とくにマッカーサー草案の提示から日本国憲法の成立までにある3段階の変遷経過が一覧できるように配慮した。その他に本資料集1～9には漏れていた片山哲、吉田総理大臣等、山田三良、佐々木惣一などの国会質疑を補充掲載した。〔日本立法資料全集97〕</t>
  </si>
  <si>
    <t>菊変・290ページ</t>
  </si>
  <si>
    <t>9784797275049</t>
  </si>
  <si>
    <t>捕鯨史—クジラをめぐる国際問題の理解のために</t>
  </si>
  <si>
    <t>辻信一</t>
  </si>
  <si>
    <t>捕鯨について、本質的理解へ導く待望の書。広範な視座から検討し、捕鯨の歴史と、そこに関わってきた人々の生活を詳説。わが国の捕鯨の歴史を軸にしつつも、ヨーロッパやアメリカなどにおける捕鯨の歴史も紹介。異なる文化の理解を促す、国際問題の理解のために必備の書。</t>
  </si>
  <si>
    <t>A5変・784ページ</t>
  </si>
  <si>
    <t>論点体系　判例労働法＜第２版＞【全5巻】</t>
  </si>
  <si>
    <t>荒木尚志・安西愈・野川忍　編著</t>
  </si>
  <si>
    <t>広範囲の法令に及ぶ労働紛争上の論点を、現在の問題を中心に体系的に整理し、実務上の論点を提示。判例の見解を簡潔に解説した実務家必携書、待望の第2版。2024年11月改定版。</t>
  </si>
  <si>
    <t>31</t>
  </si>
  <si>
    <t>9784474095274</t>
  </si>
  <si>
    <t>地方自治法講義〔第６版〕</t>
  </si>
  <si>
    <t>猪野　積　著</t>
  </si>
  <si>
    <t>旧自治省行政局行政課課長補佐、同理事官、公務員課長等を歴任してきた著者が、地方自治法の基本をわかりやすく解説した入門書。第6版にあたり、令和6年4月1日施行の地方自治法の改正を反映。</t>
  </si>
  <si>
    <t>A5判・428</t>
  </si>
  <si>
    <t>9784474094338</t>
  </si>
  <si>
    <t>十一訂　ベーシック環境六法</t>
  </si>
  <si>
    <t>大塚直・北村喜宣・高村ゆかり・島村健　編集</t>
  </si>
  <si>
    <t>環境法学界を代表する教授陣の編集による、2年ぶりの改訂版。新たに制定・改正された環境関連法令を登載し、大学・大学院・ロースクールでの環境法学習や新司法試験対策、企業・自治体の実務で基本となる119件の法令・条約・条例を精選し、体系的に収載。</t>
  </si>
  <si>
    <t>A5判・856</t>
  </si>
  <si>
    <t>9784474092693</t>
  </si>
  <si>
    <t>Ｊａｐａｎ　Ｃｏｒｐｏｒａｔｉｏｎ　Ｌａｗ　Ｇｕｉｄｅ　４th　Ｅｄ</t>
  </si>
  <si>
    <t>荒木源德、斎藤三義　著</t>
  </si>
  <si>
    <t>日本の会社法を英語で解説した書籍。株主の権利、役員会、会計発表等に関する条件、企業合併・買収関連、解散と清算など、日本の会社法の必要条件について詳細に解説。「会社法の一部を改正する法律）（令和元年法律70号）による改正を反映させた改訂版。</t>
  </si>
  <si>
    <t>B5変型判・616</t>
  </si>
  <si>
    <t>9784811808673</t>
  </si>
  <si>
    <t>45-2_太郎次郎社エディタス</t>
  </si>
  <si>
    <t>太郎次郎社エディタス</t>
  </si>
  <si>
    <t>教育と少年司法を結んだ先にあるもの</t>
  </si>
  <si>
    <t>中川明</t>
  </si>
  <si>
    <t>子どもの権利条約批准から30年。だが、教育基本法や少年法の改正を経て「寛容なき厳罰主義」が推し進められてきた。麹町中学内申書裁判をはじめ多くの憲法訴訟を手がけてきた弁護士による、子どもの権利救済の現場からの考察。</t>
  </si>
  <si>
    <t>9784502482717</t>
  </si>
  <si>
    <t>個別行政法の要件事実と訴訟実務</t>
  </si>
  <si>
    <t>河村浩</t>
  </si>
  <si>
    <t>外事法・租税法・都市法など行政法を構成する領域ごとに、要件事実論（処分要件理論）の視点から、裁量理論に言及しつつ、行政訴訟に固有の攻撃防御の構造を明らかにする。</t>
  </si>
  <si>
    <t>Ａ５判・ 520ページ</t>
  </si>
  <si>
    <t>9784502496110</t>
  </si>
  <si>
    <t>要件事実・事実認定・論証責任の基礎</t>
  </si>
  <si>
    <t>伊藤滋夫</t>
  </si>
  <si>
    <t>多様な事実関係から出発する設例を用いて、論証責任の所在を意識しながら、訴訟物・請求原因などの要件事実の決定と、事実の判断の適切な進め方について具体的な解説を行う。</t>
  </si>
  <si>
    <t>Ａ５判・ 292ページ</t>
  </si>
  <si>
    <t>9784502480713</t>
  </si>
  <si>
    <t>判例法理・株主総会決議取消訴訟</t>
  </si>
  <si>
    <t>近藤光男　編</t>
  </si>
  <si>
    <t>網羅的に本書のテーマに関する判例を研究者・弁護士が検討。特に実務的に有用と思われる事案について、裁判所の判断が導きだされたポイントを、論点ごとに整理して解説する。</t>
  </si>
  <si>
    <t>Ａ５判・ 592ページ</t>
  </si>
  <si>
    <t>9784492212592</t>
  </si>
  <si>
    <t>最新版 北朝鮮入門</t>
  </si>
  <si>
    <t>礒崎敦仁、澤田克己</t>
  </si>
  <si>
    <t>核・ミサイル開発から政治、経済、社会、国際関係まで全体像を網羅的に解説する北朝鮮研究の必読書、待望の大改訂！最新の動きを追加するだけでなく、歴史的な背景などを理解しやすくするため、章の構成などを含めて内容を一新。</t>
  </si>
  <si>
    <t>9784815811488</t>
  </si>
  <si>
    <t>日本の国連外交</t>
  </si>
  <si>
    <t>潘亮</t>
  </si>
  <si>
    <t>時代やテーマによる分断をこえ、複雑多岐にわたる国連外交の軌跡を一貫した視座で把握。連盟以降の国際秩序をめぐる構想から、「東西の架け橋」役や紛争調停の実態、組織運営・予算・PKOへの貢献まで、冷戦や国内世論といった文脈も含めトータルに論じ尽くす、未到の通史。</t>
  </si>
  <si>
    <t>9784560092989</t>
  </si>
  <si>
    <t>核兵器禁止条約　「人道イニシアティブ」という歩み</t>
  </si>
  <si>
    <t>アレクサンダー・クメント ／林昌宏、古山彰子　訳</t>
  </si>
  <si>
    <t>核兵器禁止条約はどのように実現したのか、なぜ重要なのか？　本書は、人間の安全保障をかかげる「人道イニシアティブ」が誕生するまでの経緯と核兵器禁止条約（TPNW）が発効するまでの歴史の全容を解明する。核戦争を止める「国際法」がわかる、現代史の一級資料。巻末付録・注記・索引付き。</t>
  </si>
  <si>
    <t>四六・406ページ</t>
  </si>
  <si>
    <t>9784589043078</t>
  </si>
  <si>
    <t>障害者権利条約の初回対日審査</t>
  </si>
  <si>
    <t>長瀬修、川島聡、石川准　編</t>
  </si>
  <si>
    <t>2022年9月、日本における障害者権利条約の実施状況について日本政府へ勧告（総括所見）が出された。その審査過程と総括所見を分析・評価し、日本の課題やあるべき姿を具体的に提起。第1部で権利条約の全体像と審査の仕組みを、第2部で各テーマを論じる。</t>
  </si>
  <si>
    <t>9784589043504</t>
  </si>
  <si>
    <t>ヨーロッパ契約法〔第2版〕</t>
  </si>
  <si>
    <t>ハイン・ケッツ／潮見佳男、中田邦博、松岡久和、長野史寛　監訳</t>
  </si>
  <si>
    <t>比較法の巨匠・ケッツ教授がヨーロッパに存在する契約法の共通性を析出し、「ヨーロッパ契約法」の全体を鳥瞰する教科書としてドイツで刊行された『ヨーロッパ契約法〔第2版〕』の邦訳。ケッツ教授の指示により原著刊行（2015年）以降の法状況に基づいて補訂した最新版。</t>
  </si>
  <si>
    <t>9784589043085</t>
  </si>
  <si>
    <t>アメリカ合衆国憲法体制と連邦制</t>
  </si>
  <si>
    <t>澤登文治</t>
  </si>
  <si>
    <t>トランプ政権末期から2022年中間選挙後までの、2年間のバイデン政権における医療政策に焦点をあて、コロナ禍と医療政策の実態を掘り下げて考察。漸進的改革を進めるアメリカの医療政策の分析から、日本の社会や医療のあり方に示唆を与える。</t>
  </si>
  <si>
    <t>A5・618ページ</t>
  </si>
  <si>
    <t>9784589043160</t>
  </si>
  <si>
    <t>ジェンダー・クオータがもたらす新しい政治</t>
  </si>
  <si>
    <t>三浦まり　編</t>
  </si>
  <si>
    <t>ジェンダー・クオータは世界をどう変えたのか。クオータ制導入が各国で実際にどのような効果をもたらしたのかを、女性議員の数だけでなく、男女の議員行動の変容、政策の進展、世論の変化など包括的に検証。未導入である日本の受容の可能性や、企業役員クオータについても検討。</t>
  </si>
  <si>
    <t>9784589043252</t>
  </si>
  <si>
    <t>大学の自治の法理</t>
  </si>
  <si>
    <t>齊藤芳浩</t>
  </si>
  <si>
    <t>「時代に対応した大学改革の推進」という名の下、大学の自治が脅かされている。従来の学説では不明瞭であった大学の自治の射程やその必要性、学問の自由の特質について再確認のうえ、判例や事例から憲法解釈上の問題を考察。学問の自由および大学の自治に関する合理的・説得的な解釈論を提示する。</t>
  </si>
  <si>
    <t>9784589043498</t>
  </si>
  <si>
    <t>二一世紀の平和憲法</t>
  </si>
  <si>
    <t>憲法研究所、上田勝美　編</t>
  </si>
  <si>
    <t>昨今の安全保障政策や改憲論の動向など憲法的危機が深まる現況の解明と、憲法の今日的意義を改めて追究し、21世紀の平和憲法の課題と展望を描く。「改憲論」「平和憲法の思想的源流」「安全保障」「人権」「統治制度」の５部20論考。故田畑忍先生による憲法研究所設立60周年記念論文集。</t>
  </si>
  <si>
    <t>32</t>
  </si>
  <si>
    <t>9784589043238</t>
  </si>
  <si>
    <t>縮減社会の管轄と制御</t>
  </si>
  <si>
    <t>内海麻利　編著</t>
  </si>
  <si>
    <t>日本は人口減少や経済縮小といった縮減社会を迎えている。国土を基礎とした空間利用に関する制度：空間制度に着目し、その「管轄」「制御」という観点から、地域公共交通や空き家対策など日本の空間制度の実態や問題を検証。日本の空間制度が抱える構造的問題の原因や解決策を探る。</t>
  </si>
  <si>
    <t>9784589043115</t>
  </si>
  <si>
    <t>社会の多様化と私法の展開</t>
  </si>
  <si>
    <t>滝沢昌彦、中村肇、中川敏宏、田中謙一、山本弘明　編</t>
  </si>
  <si>
    <t>民法が対峙する現代社会の多様な課題に、私法学はどのように取り組み、未来への道筋を示すべきか。「社会のグローバル化と法」「取引の多様化と法」「現代社会と法」「法の歴史的展開」の4部構成、29論考を収録。</t>
  </si>
  <si>
    <t>A5・534ページ</t>
  </si>
  <si>
    <t>9784589043290</t>
  </si>
  <si>
    <t>『監獄の誕生』と刑罰学の言説</t>
  </si>
  <si>
    <t>赤池一将</t>
  </si>
  <si>
    <t>「刑罰はなぜ刑務所収容という形態をとるのか」という刑事政策の起点となる問いを手がかりに、刑法学等の刑罰をめぐる言説の理論的相違を整理。フランスの哲学者ミシェル・フーコー（1926-84）の『監獄の誕生』（1975）後における刑罰学のあり方を展望する。</t>
  </si>
  <si>
    <t>9784623096602</t>
  </si>
  <si>
    <t>就労支援政策にみる福祉国家の変容</t>
  </si>
  <si>
    <t>阿部　誠　編著</t>
  </si>
  <si>
    <t>本書では、ドイツ・フランス・デンマーク・アメリカ・中国・韓国・日本における就労支援政策の実態や運用を基に、その国際的な動向を分析している。そして、「福祉から就労へ」という流れの中で、再商品化・援商品化の方向に向かう「21世紀型福祉国家」について考察する。</t>
  </si>
  <si>
    <t>9784623097005</t>
  </si>
  <si>
    <t>権威主義体制にとって選挙とは何か</t>
  </si>
  <si>
    <t>山田紀彦　編著</t>
  </si>
  <si>
    <t>現在世界の大半を占める権威主義国において、選挙はいかなる役割を担っているのか。本書は七カ国の事例分析を通してそこにより多様な意図があること、しかもその意図が容易には達成されず、選挙結果をコントロールしようと独裁者たちが試行錯誤を繰り返していることを印象的に描き出す。</t>
  </si>
  <si>
    <t>A５判・２７４ページ</t>
  </si>
  <si>
    <t>9784623094929</t>
  </si>
  <si>
    <t>石油危機における日本の対米外交</t>
  </si>
  <si>
    <t>安藤優香</t>
  </si>
  <si>
    <t>戦後の日本外交において、対米協調の追求による日本の安全保障の確保か、自主外交（対米自主外交）の追求による資源エネルギーの確保か、という異なる国益に基づく政策判断を迫られた事例として、二度の石油危機を取り上げ、対米外交の可能性と限界を検証し、新たな視座を提示することを試みる。</t>
  </si>
  <si>
    <t>A５判・３５４ページ</t>
  </si>
  <si>
    <t>9784623097166</t>
  </si>
  <si>
    <t>「戦後日本」とは何だったのか</t>
  </si>
  <si>
    <t>松浦正孝　編著</t>
  </si>
  <si>
    <t>本書では、政治史・外交史・経済史・政治学・憲法学といった分野の第一線で活躍する研究者が結集、これまで見過ごされて来た問題を発見し、徹底した議論と多角的アプローチにより、かつてない立体的な「戦後日本」像を描き出す。</t>
  </si>
  <si>
    <t>A５判・７０８ページ</t>
  </si>
  <si>
    <t>9784623095681</t>
  </si>
  <si>
    <t>キーコンセプト法学史</t>
  </si>
  <si>
    <t>小川浩三，松本尚子，宮坂　渉　編著</t>
  </si>
  <si>
    <t>「所有」「離婚」など誰でも知っている用語から、一般にはあまり使わないが法学の基本用語である「錯誤」「占有」「取得時効」まで、法学史・法制史的視点から掘り下げた基本用語集。47の基本概念を1冊にコンパクトにまとめ、クロスレファレンスも充実。</t>
  </si>
  <si>
    <t>A５判・４５６ページ</t>
  </si>
  <si>
    <t>9784623096244</t>
  </si>
  <si>
    <t>こんなときどうする？　選挙運動１５０問１５０答［第２版］</t>
  </si>
  <si>
    <t>関口慶太，竹内彰志，金子春菜　編著</t>
  </si>
  <si>
    <t>国政・地方選挙の立候補者や選挙スタッフが現場で直面する悩みを解決し、適正な選挙運動を行うための問答集。好評の初版につづき、第２版では初版刊行後の法改正を反映したほか、「解説」を新たに拡充した。</t>
  </si>
  <si>
    <t>A５判・３４０ページ</t>
  </si>
  <si>
    <t>9784864631648</t>
  </si>
  <si>
    <t>表現者のための憲法入門 第二版</t>
  </si>
  <si>
    <t>志田陽子</t>
  </si>
  <si>
    <t>憲法の入門書。初版（2015年）に新たな判例や社会情勢を加えた第二版。表現者が建国した仮想国家「アートランド」を舞台に「国家と国民の関係」をわかりやすく描出。「知る権利」を持つ国民として憲法を広く学ぶ。</t>
  </si>
  <si>
    <t>9784842055886</t>
  </si>
  <si>
    <t>国際開発協力レジーム論</t>
  </si>
  <si>
    <t>稲田十一</t>
  </si>
  <si>
    <t>開発援助や国際支援は学際的な政策分野であり、関連する学問分野も幅広い。国際的な援助協調の進展、パトナーシップ体制が重視される中で、国際社会の現実を踏まえて制度の全体像を整理、国際開発援助の歴史的展開やその最新の動向、現状・課題を学ぶ。</t>
  </si>
  <si>
    <t>9784842010878</t>
  </si>
  <si>
    <t>謎解き日本国憲法〔全訂第３版〕</t>
  </si>
  <si>
    <t>阪本昌成　編</t>
  </si>
  <si>
    <t>憲法？→社会科科目→暗記！　と、条文・年号などを暗記することが憲法の学習なのだろうと誤解している読者におくる。紋切り型の詰め込み知識をいったん忘れて、日本国憲法という謎に悩みながら、謎解きの筋道を学ぶためのテキスト。内容を吟味した最新・全訂第３版</t>
  </si>
  <si>
    <t>A5・226ページ</t>
  </si>
  <si>
    <t>9784842010861</t>
  </si>
  <si>
    <t>憲法Ⅱ—基本権論［第三版］</t>
  </si>
  <si>
    <t>大日方信春</t>
  </si>
  <si>
    <t>道徳的・哲学的な意味における「人権」とは概念上区別されたものとしての実定法上の「基本権」を、歴史・判例・外国法・学説の研究のもと、体系的に示す。最新動向を踏まえ待望の第三版。</t>
  </si>
  <si>
    <t>9784842040554</t>
  </si>
  <si>
    <t>日本の海洋法制度の展望</t>
  </si>
  <si>
    <t>坂元茂樹　編、植木俊哉　編、西本健太郎　編</t>
  </si>
  <si>
    <t>日本海洋法研究会叢書の最終巻として、日本における様々な海洋法をめぐる課題について真正面から分析し、今後を展望する。</t>
  </si>
  <si>
    <t>9784842010885</t>
  </si>
  <si>
    <t>判例で学ぶ日本国憲法［第三版］</t>
  </si>
  <si>
    <t>西村裕三　編</t>
  </si>
  <si>
    <t>全18章をそれぞれ［解説］と［判例］で構成し，今日の学説の到達点を示すとともに，具体的事件に現れた日本国憲法の姿を映す判例を詳解する。ややもすれば安易なイメージで語られ，それで満足されがちな日本国憲法の真の姿を学ぶためのテキスト。最新情報を盛り込んだ第三版。</t>
  </si>
  <si>
    <t>33</t>
  </si>
  <si>
    <t>9784750518336</t>
  </si>
  <si>
    <t>スペシャルティコーヒーの経済学</t>
  </si>
  <si>
    <t>カール・ウィンホールド／古屋美登里、西村正人　訳</t>
  </si>
  <si>
    <t>長年コーヒー業界全般の諸問題に向き合ってきた著者が、脆弱な零細生産者に焦点を当てて説く現状と未来。スペシャルティコーヒーに代表される倫理的かつ持続可能な方途とは？　広範な学術論文や研究を噛み砕き、独自の分析と考察を加えた必携書。</t>
  </si>
  <si>
    <t>四六・488ページ</t>
  </si>
  <si>
    <t>9784254540062</t>
  </si>
  <si>
    <t>実験経済学 —研究と実践の手引き—</t>
  </si>
  <si>
    <t>N.ジャクメ、O.ラリドン／川越敏司　訳</t>
  </si>
  <si>
    <t>Experimental Economics: Methods and Applicationsの全訳．行動経済学でも重要な研究手法の実際の手順や統計解析を実用的かつ平易に解説．〔内容〕実験経済学への招待／経済学における実験の必要性／いかに？実験室実験の実際／他</t>
  </si>
  <si>
    <t>9784798503660</t>
  </si>
  <si>
    <t>明治日本のローカル・アントレプレナー</t>
  </si>
  <si>
    <t>畠中茂朗</t>
  </si>
  <si>
    <t>小野田セメントを創業した笠井順八。創成期にあった化学工業に進出した豊永長吉。 長州・山口で近代産業の担い手となった地方企業家の果たした 役割に注目し、明治期における産業化の過程を検証する。</t>
  </si>
  <si>
    <t>9784320096813</t>
  </si>
  <si>
    <t>マーケットデザイン総論</t>
  </si>
  <si>
    <t>栗野盛光、熊野太郎</t>
  </si>
  <si>
    <t>本書はシリーズ第1弾の「概論」として、マーケットデザイン全体を俯瞰し、その基礎知識について網羅的な解説を提供する教科書である。また、現実社会に横たわるさまざまな実際の社会課題に触れながら、解決につながる実践的な制度設計の方法を提供する実用書としての性格もあわせもつ。</t>
  </si>
  <si>
    <t>9784766429671</t>
  </si>
  <si>
    <t>近代日本の「情報革命」</t>
  </si>
  <si>
    <t>杉山伸也</t>
  </si>
  <si>
    <t>近代日本の産業化をささえた明治政府の郵便・電信政策、情報インフラ・ネットワークの構築と地域経済への影響を明らかにし、「文明の利器」を手掛りに福澤諭吉『民情一新』を問い直す。「情報の経済史」研究の文献紹介・論点整理の書としても有用性の高い一冊。</t>
  </si>
  <si>
    <t>9784771038455</t>
  </si>
  <si>
    <t>ASEANの連結と亀裂</t>
  </si>
  <si>
    <t>林田秀樹　編著／大岩隆明、寺田貴、大﨑祐馬、他</t>
  </si>
  <si>
    <t>ASEANを構成している国々は、互いに強く結びつくことで自国経済を一層発展させ地域の政治的プレゼンスを高めようとしている。しかし、近隣アジアと世界の状況はその思惑の実現を保証してはいない。ASEANの針路を不確実なものとしている要因に複数分野から多角的アプローチで迫る。</t>
  </si>
  <si>
    <t>菊・324ページ</t>
  </si>
  <si>
    <t>9784771038028</t>
  </si>
  <si>
    <t>冷戦期東アジアの経済発展</t>
  </si>
  <si>
    <t>田島俊雄　編著、加島潤　編著、湊照宏　編著</t>
  </si>
  <si>
    <t>東アジアは、非欧米圏としては数少ない、近代的な工業化を通じて経済発展を実現した地域である。本書は、日本の高度成長とともにその基礎となった冷戦下の中国と台湾の工業化について、経済体制と発展戦略の相違に着目しつつ、その歴史的なプロセスを検証する。</t>
  </si>
  <si>
    <t>9784772271578</t>
  </si>
  <si>
    <t>不動産投資の空間構造</t>
  </si>
  <si>
    <t>菊池慶之　編著</t>
  </si>
  <si>
    <t>金融市場は地域の機能や景観にどのような影響を及ぼしているのか？大都市圏における投資対象としてのオフィスビル開発の特徴と空間構造、地方都市における不動産投資の現状（メガソーラー開発、リゾート開発）など、金融市場に支配される地域の姿を経済地理学の視点で描く。</t>
  </si>
  <si>
    <t>9784772232036</t>
  </si>
  <si>
    <t>「隠れたチャンピオン」を輩出する地域</t>
  </si>
  <si>
    <t>山本健兒</t>
  </si>
  <si>
    <t>首都ウィーンから500kmもはなれた、オーストリア最西端、人口30万人ほどの小さな農村地域フォラールベルク州が、世界的なニッチ市場でトップ層に位置する企業を次々と輩出するその要因とは。</t>
  </si>
  <si>
    <t>9784797280883</t>
  </si>
  <si>
    <t>経済学研究〔福田徳三著作集　第8巻〕</t>
  </si>
  <si>
    <t>福田徳三研究会　編／原伸子　編集・解題</t>
  </si>
  <si>
    <t>日本の経済学の黎明期、「社会厚生のために一身を捧げた一大学者にして一大運動家」であった福田徳三の先駆的業績を新編集で蘇らせた現代版。第8巻は、マルクス経済学の「剰余価値論」に対し、「権力」による労働力搾取の現実を直視し、「分配論」の重要性を説く。</t>
  </si>
  <si>
    <t>A5変・540ページ</t>
  </si>
  <si>
    <t>9784805113189</t>
  </si>
  <si>
    <t>国際経済と冷戦の変容</t>
  </si>
  <si>
    <t>尾身悠一郎</t>
  </si>
  <si>
    <t>カーター政権と危機の１９７９年。通貨・エネルギー・金融の急速なグローバル化が冷戦終結に与えた影響とは。</t>
  </si>
  <si>
    <t>Ａ５・３０８ページ</t>
  </si>
  <si>
    <t>9784502480812</t>
  </si>
  <si>
    <t>ＩＡＳＢの基準開発メカニズム</t>
  </si>
  <si>
    <t>小形健介</t>
  </si>
  <si>
    <t>公共政策の一環である会計基準の開発に際し、なぜ基準設定機関は多様な基準開発行動をとるのであろうか。ＩＡＳＢを20年間にわたって詳細に分析し、そのメカニズムを解明。日本会計研究学会／第83回太田・黒澤賞受賞。</t>
  </si>
  <si>
    <t>Ａ５判・ 404ページ</t>
  </si>
  <si>
    <t>9784502503313</t>
  </si>
  <si>
    <t>勘定科目・仕訳事典〈第３版〉</t>
  </si>
  <si>
    <t>日本簿記学会　監修／新田忠誓 編集代表／横山和夫、尾畑裕、岩﨑健久、吉田智也 編</t>
  </si>
  <si>
    <t>簿記会計の基本である主勘定600余項目を五十音順に配列し、仕訳例を付す。各勘定科目は、①一般的な説明、②簿記・会計の研究の観点からの提案、③さらに重要な課題解決のための議論から成る。2017年に発売した第2版以降の動向・変化をフォローして改訂。</t>
  </si>
  <si>
    <t>Ａ５判・ 456ページ</t>
  </si>
  <si>
    <t>9784502489112</t>
  </si>
  <si>
    <t>税制と経済学</t>
  </si>
  <si>
    <t>林正義</t>
  </si>
  <si>
    <t>「高い労働所得税は勤労意欲を削ぐ」「配偶者控除は女性の社会進出を阻害する」といった税制にかかわる一見もっともらしい言説が、根拠を持つものであるのかを、経済学的な研究をレビューしながら検討する。</t>
  </si>
  <si>
    <t>Ａ５判・ 208ページ</t>
  </si>
  <si>
    <t>9784492654989</t>
  </si>
  <si>
    <t>経済危機の100年</t>
  </si>
  <si>
    <t>田中琢二</t>
  </si>
  <si>
    <t>「危機なき世界」は実現するのか。ベルサイユ体制、世界恐慌からパンデミック危機に至るまで、元ＩＭＦ日本代表理事が「危機の系譜」を検証した珠玉の歴史考察。</t>
  </si>
  <si>
    <t>四六・554ページ</t>
  </si>
  <si>
    <t>34</t>
  </si>
  <si>
    <t>9784492444757</t>
  </si>
  <si>
    <t>経済安全保障とは何か</t>
  </si>
  <si>
    <t>国際文化会館地経学研究所　編</t>
  </si>
  <si>
    <t>各分野における第一人者・気鋭の研究者を結集！論点を整理し、日本がとるべき国家戦略について分析・提言。執筆者：船橋 洋一／鈴木 一人／細谷 雄一／神保 謙／村井 純／柴田 なるみ／相良 祥之／大矢 伸／尾上 定正／富樫 真理子／越野 結花。</t>
  </si>
  <si>
    <t>四六・278ページ</t>
  </si>
  <si>
    <t>9784589043030</t>
  </si>
  <si>
    <t>現代アメリカ医療政策の展開</t>
  </si>
  <si>
    <t>髙山一夫</t>
  </si>
  <si>
    <t>9784589042996</t>
  </si>
  <si>
    <t>多様化する現代の労働</t>
  </si>
  <si>
    <t>石井まこと、江原慶　編著</t>
  </si>
  <si>
    <t>働き方が多様化し、正規雇用を理想型とする労働分析は限界にきている。働き方に揺さぶりをかけたコロナ禍を経た今こそ、労働をめぐる制度や環境ではなく、現代の労働そのものを捉え直す必要がある。理論と実証の双方から議論と連携を模索する。</t>
  </si>
  <si>
    <t>9784623096657</t>
  </si>
  <si>
    <t>東南アジアにおける国家のリスケーリング</t>
  </si>
  <si>
    <t>玉野和志，船津鶴代，齊藤麻人　編著</t>
  </si>
  <si>
    <t>本書は、東南アジアにおける各国の経済発展とそれに伴うリスケーリングについての個別事例を議論する。国家の統制力が弱い東南アジアをこのリスケーリング論から見たとき、よりドラスティックで新しい 東南アジア地域研究が拓かれる。</t>
  </si>
  <si>
    <t>A５判・３３６ページ</t>
  </si>
  <si>
    <t>9784623096947</t>
  </si>
  <si>
    <t>日本的労使関係と「モラル・エコノミー」</t>
  </si>
  <si>
    <t>山田信行</t>
  </si>
  <si>
    <t>労使関係の歴史的展開に関する研究に「互酬性」および「モラル・エコノミー」の形成と崩壊を導入する試み。日本を事例にして、「互酬的関係」が資本主義のなかに持ち込まれ定着するプロセスを理論的・経験的に検討した。</t>
  </si>
  <si>
    <t>9784623096640</t>
  </si>
  <si>
    <t>自衛隊と財界人の戦後史</t>
  </si>
  <si>
    <t>中原雅人</t>
  </si>
  <si>
    <t>本書は、1990年代以降、自衛隊への支持が拡大したという一般的な見方に対して、その「前史」を描くことによって、自衛隊研究に新たな一面を提示するとともに、「日本人にとって自衛隊とは何か」という、戦後日本社会の重要課題を考える材料を提供する。</t>
  </si>
  <si>
    <t>A５判・３０６ページ</t>
  </si>
  <si>
    <t>9784623097326</t>
  </si>
  <si>
    <t>近現代熱帯アジアの経済発展</t>
  </si>
  <si>
    <t>脇村孝平　編著</t>
  </si>
  <si>
    <t>東南アジアおよび南アジア、すなわち熱帯アジアにおける経済発展は目覚ましく、いまや経済活動のフロンティアとされる。本書は、近現代における熱帯アジアの経済発展の様相を、人口変動および環境・資源の視点を入れつつ歴史的な視野から考察する。</t>
  </si>
  <si>
    <t>9784623097128</t>
  </si>
  <si>
    <t>戦後初期日産労使関係史</t>
  </si>
  <si>
    <t>岩田正美，遠藤公嗣，大沢真理，武川正吾，野村正實　監修／吉田　誠　著</t>
  </si>
  <si>
    <t>本書は、全自日産分会の活動を取り上げ、戦後初期の日産における労使関係や人員体制の展開過程を検証し、日本的雇用慣行の淵源を示す。また、男性本工主義という認識枠組みからの脱却を目指し、女性労働者の自動車生産の現場からの排除や非正規労働者の登場とその定着過程を検証する。</t>
  </si>
  <si>
    <t>A５判・３８６ページ</t>
  </si>
  <si>
    <t>9784623096367</t>
  </si>
  <si>
    <t>韓国における公的医療保険と財政</t>
  </si>
  <si>
    <t>小笠原信実</t>
  </si>
  <si>
    <t>韓国では日本をモデルとした公的医療保険が整備されてきたが、2000年代に民間医療保険を活用するなど医療の市場化が進められた。本書はその展開を近年に至るまで詳細に検証し、公共性を基礎とした公的医療保険の意義、そして社会保障予算を確保するのに必要な財政のあり方について考察を行う。</t>
  </si>
  <si>
    <t>A５判・３４４ページ</t>
  </si>
  <si>
    <t>9784750518282</t>
  </si>
  <si>
    <t>ダンテ　その生涯</t>
  </si>
  <si>
    <t>アレッサンドロ・バルベーロ／鈴木昭裕　訳</t>
  </si>
  <si>
    <t>詩人、騎士、政治家、外交使節、流浪の食客……。ダンテとは、いったい何者だったのか？　中世という激動の時代の社会や文化を背景に、権力、金、戦争、復讐、家族、友情、そして愛の観点から初めて分析し、人間・ダンテを浮かび上がらせた本格評伝。</t>
  </si>
  <si>
    <t>9784254510676</t>
  </si>
  <si>
    <t>俳句の事典</t>
  </si>
  <si>
    <t>宮脇真彦、楠元六男、片山由美子、小澤實、片山由美子、秋尾敏　編</t>
  </si>
  <si>
    <t>古典から近現代，実作・教育まで，俳句の全体像を体系立ててわかりやすく示した事典．古典俳句、近代・現代俳句のさまざまな事象を、俳句とは何か、俳句の魅力は何かといった問題において位置づけつつ、これを順序立てて説明する．学校教育での俳句教育にも大きく配慮し、教育実践の現場の要求に応える</t>
  </si>
  <si>
    <t>9784757610866</t>
  </si>
  <si>
    <t>日中対照言語学研究論文集　第２巻</t>
  </si>
  <si>
    <t>彭飛  企画・編</t>
  </si>
  <si>
    <t>文字・語彙・文法・語用・言語行動・コミュニケーション・日本語と中国語教育、認知言語学、コーパス言語学等、様々なジャンルから日本語と中国語の特徴について解き明かした、日中対照言語学研究の最先端の論文集。</t>
  </si>
  <si>
    <t>A5・５８４ページ</t>
  </si>
  <si>
    <t>9784757610903</t>
  </si>
  <si>
    <t>石水博物館所蔵　岡田屋嘉七・城戸市右衛門他書肆書簡集</t>
  </si>
  <si>
    <t>青山英正 編</t>
  </si>
  <si>
    <t>小津桂窓に「海内一」と賞された江戸の岡田屋嘉七のほか、京都の城戸市右衛門、大坂の藤屋善七、松坂の柏屋兵介ら、三都および伊勢の書肆九店から津の川喜田家に宛てた書簡とその関連文書二七一点を翻刻。</t>
  </si>
  <si>
    <t>Ａ５・420ページ</t>
  </si>
  <si>
    <t>9784757610880</t>
  </si>
  <si>
    <t>東大寺諷誦文稿注解</t>
  </si>
  <si>
    <t>上代文献を読む会  編</t>
  </si>
  <si>
    <t>試行錯誤の跡があらわな難解な文章であり、注釈が希少な東大寺諷誦文稿に本文影印・本文加点・訓読・現代語訳・語釈・補注・引用仏典索引・事項索引を施し、口絵に朱書を含む本文をカラー写真で収め、注解に挑んだ。</t>
  </si>
  <si>
    <t>Ａ５・734ページ</t>
  </si>
  <si>
    <t>一冊で読む日本の近代詩500/一冊で読む日本の現代詩200</t>
  </si>
  <si>
    <t>西原大輔　編</t>
  </si>
  <si>
    <t>日本で一番「エモい」名詩大全。近代詩を中心に日本を代表する名詩500篇を一冊で紹介。また現代詩を代表する詩人58人、200篇を収載する一冊。詩の辞典として作者名別、題名別のほか、自然、感情、社会、人生などテーマ別の充実索引も掲載。</t>
  </si>
  <si>
    <t>四六判・394ページ/232ページ</t>
  </si>
  <si>
    <t>35</t>
  </si>
  <si>
    <t>9784909832863</t>
  </si>
  <si>
    <t>〈ことば〉を壊す詩人たち</t>
  </si>
  <si>
    <t>坂井信夫</t>
  </si>
  <si>
    <t>"意味"からずりおちて、音素や、音韻を直視し、〈ことば〉を解体しながら書き進む、ということを身を賭して実践した詩人たち。菅谷規矩雄、山本陽子、矢島輝夫、坂上弘、島尾敏雄に寄り添った著者初めての評論集。夭折詩人、山本陽子が唯一、心を開いた詩人坂井信夫にしか読解出来ない論考で構成。</t>
  </si>
  <si>
    <t>9784909832870</t>
  </si>
  <si>
    <t>上代漢字文化の受容と変容</t>
  </si>
  <si>
    <t>瀬間正之</t>
  </si>
  <si>
    <t>日本語を、歌を、神話を表現するために、漢字をどのように用いたのか。古代朝鮮の状況も踏まえつつ、中国発祥の漢字が、音節構造も語順も異なる日本の文字表現として精錬されていく過程を、具体的な資料に即して解き明かす。</t>
  </si>
  <si>
    <t>9784909832900</t>
  </si>
  <si>
    <t>人情本入門　天保期、江戸に開花した娯楽小説</t>
  </si>
  <si>
    <t>武藤元昭　監修／木越俊介　編</t>
  </si>
  <si>
    <t>選りすぐり、56作品の魅力を徹底紹介！　全盛を迎えた天保期以降（1830年〜）の作品から、登場人物やあらすじ、読みどころ、書誌情報を、挿絵図版もふんだんに配して紹介。幕末へ向かう、不安定な世の中を生きる人々の日常が垣間見える。</t>
  </si>
  <si>
    <t>B5変型・214ページ</t>
  </si>
  <si>
    <t>9784909832856</t>
  </si>
  <si>
    <t>古典文学研究の対象と方法</t>
  </si>
  <si>
    <t>佐々木孝浩、佐藤道生、高田信敬、中川博夫　編</t>
  </si>
  <si>
    <t>上代から近世まで、38名の研究者による、文献に基づく実証的な論考群。対象が明示されているもの、そうではないもの。方法論が表立つもの、そうではないもの。それら全体が、古典文学研究の対象と方法のありようを、浮かび上がらせる。</t>
  </si>
  <si>
    <t>A5・932ページ</t>
  </si>
  <si>
    <t>図鑑 モノから読み解く王朝絵巻　全３巻（分売可）</t>
  </si>
  <si>
    <t>倉田実</t>
  </si>
  <si>
    <t>絵巻に描かれたモノが全て分かる基礎資料。特長●構図に込められた意味や意義を徹底解説。●原典を忠実に再現した線描画と、3色刷の分類番号で、抜群の見やすさ。●平安時代の文学、文化、生活が理解できる。●事物の画像を検索、確認できる「絵引索引」つき。辞書的説明も付いて難語句も明解。</t>
  </si>
  <si>
    <t>2024年6月完結</t>
  </si>
  <si>
    <t>A5・総1,056ページ</t>
  </si>
  <si>
    <t>9784868030072</t>
  </si>
  <si>
    <t>文法の詩学　意味語／機能語の動態</t>
  </si>
  <si>
    <t>藤井貞和</t>
  </si>
  <si>
    <t>古典の物語や詩歌を読む立場から、ことばを〈意味語〉と〈機能語〉に分類。作品を真に読み解くために、現代人にとって古典語となっている言語を当時の現代語として探究する試みが結実。好評の旧著『文法的詩学』『文法的詩学 その動態』を全面改訂し、再構成。藤井詩学の決定版。</t>
  </si>
  <si>
    <t>四六・476ページ</t>
  </si>
  <si>
    <t>9784909832849</t>
  </si>
  <si>
    <t>新古今時代の和歌表現</t>
  </si>
  <si>
    <t>板野みずえ</t>
  </si>
  <si>
    <t>和歌史における「新古今」とは何であったか。藤原良経を足がかりに、新古今から京極派に至るまでの和歌の特質を「叙景」意識を軸に検討し、表現史の面から和歌史の書きかえをはかる。</t>
  </si>
  <si>
    <t>9784336074768</t>
  </si>
  <si>
    <t>西洋文学テーマ・モチーフ事典</t>
  </si>
  <si>
    <t>ホルスト・S・デムリヒ、イングリッド・G・デムリヒ／川東雅樹　訳</t>
  </si>
  <si>
    <t>光、狂気、偶然、黙示録、ファム・ファタール——いかなる主題が物語を駆動するのか。およそ1,800の作家、3,500の文学作品を意味づけながら、160余りの文学テーマ・モチーフを詳説する。</t>
  </si>
  <si>
    <t>A5・680ページ</t>
  </si>
  <si>
    <t>9784384059472</t>
  </si>
  <si>
    <t>アーシュラ・K・ルグィン　新たなる帰還</t>
  </si>
  <si>
    <t>佐々木真理／諏訪部浩一　監修</t>
  </si>
  <si>
    <t>想像力の持つ可能性と希望を信じ、異文化の共存の可能性を模索し、限界に挑戦し続けたルグィンの螺旋をのぼる旅をたどる。</t>
  </si>
  <si>
    <t>9784409130421</t>
  </si>
  <si>
    <t>ザッハー=マゾッホ集成Ⅰ</t>
  </si>
  <si>
    <t>ザッハー=マゾッホ著　平野嘉彦／中澤英雄／西成彦訳</t>
  </si>
  <si>
    <t>男女の性愛を、偏執的かつ緊張感あふれる闘争として描く。習俗を巧みに取り込んだストーリーテラーとしてのマゾッホの筆がさえる。本邦初訳の完全版「毛皮のヴィーナス」ほか全4作品を収録。</t>
  </si>
  <si>
    <t>9784409130438</t>
  </si>
  <si>
    <t>ザッハー=マゾッホ集成Ⅱ</t>
  </si>
  <si>
    <t>ザッハー=マゾッホ著　中澤英雄訳</t>
  </si>
  <si>
    <t>ドイツ人、ポーランド人、ルーシ人、ユダヤ人が混在する土地。民族間の貧富の格差をめぐる対立。複数の言語、ガリツィアの雄大な自然描写、風土、民族、習俗、信仰を豊かに伝えるフォークロア的作品。「ハイダマク」ほか全4作品を収録。</t>
  </si>
  <si>
    <t>四六・512ページ</t>
  </si>
  <si>
    <t>9784409130445</t>
  </si>
  <si>
    <t>ザッハー=マゾッホ集成Ⅲ</t>
  </si>
  <si>
    <t>ザッハー=マゾッホ著　平野嘉彦訳</t>
  </si>
  <si>
    <t>あるいは「草原のメシアニズム」、あるいは「農本共産主義」（ドゥルーズ）を具現する、ロシア正教の異端宗派、ユダヤ教の二つの宗派など、さまざまなカルトが蟠居する東欧のスラヴ世界。マゾッホの宗教観を如実に語る「漂泊者」ほか、５編の小説および2編の論考を収録。</t>
  </si>
  <si>
    <t>四六・436ページ</t>
  </si>
  <si>
    <t>9784794227416</t>
  </si>
  <si>
    <t>古井由吉翻訳集成　ムージル・リルケ篇</t>
  </si>
  <si>
    <t>古井由吉 訳、 ロベルト・ムージル 、 ライナー・マリア・リルケ</t>
  </si>
  <si>
    <t>神秘主義、象徴主義の極北を、論理と音韻が共振れする日本語に移した圧倒的訳業！ムージル二作品はムージル著作集版を底本とし、リルケは散文訳「ドゥイノ・エレギー訳文」全十歌を収録。
解説＝築地正明</t>
  </si>
  <si>
    <t>9784794227317</t>
  </si>
  <si>
    <t>ややこしい本を読む技術</t>
  </si>
  <si>
    <t>本書はどんな本を選べばいいかから始まり、どのようにして本の要旨を的確につかみ、本の意義を理解し、これからの人生に役立てていけばいいのか、までを一つひとつ丁寧に解説。一度身につければ一生役立つ。ぜひこの本で読書に対する苦手意識を払しょくしてください。</t>
  </si>
  <si>
    <t>9784497224040</t>
  </si>
  <si>
    <t>中国現代小説の起点　清末民初小説研究</t>
  </si>
  <si>
    <t>陳平原／林祁、大梧美代子　訳</t>
  </si>
  <si>
    <t>『20世紀中国小説史』の第1巻として執筆された『中国現代小説的起点』の日本語版。個別の作家・作品評ではなく、「小説の形式」の変遷に重点をおいて19世紀末から20世紀初頭の中国文学を論じる。「作家紹介」と「小説年表」を付す。発展の経緯を重視し、その変遷の脈絡を際立たせて執筆した。</t>
  </si>
  <si>
    <t>2024年02月刊行</t>
  </si>
  <si>
    <t>9784815811631</t>
  </si>
  <si>
    <t>ペトラルカ　凱旋［新装版］</t>
  </si>
  <si>
    <t>ルネサンスを先導した詩的知性の結晶──古代ローマ世界から人間精神の規範を汲み取り、キリスト教信仰と融合させつつ、ヨーロッパの知的宇宙の全体をアレゴリカルな叙事詩に形象化、人文主義の新たな伝統をきりひらき、西洋の文学・芸術に絶大な影響を及ぼした傑作。鏤骨の訳文と詳細な訳註。</t>
  </si>
  <si>
    <t>36</t>
  </si>
  <si>
    <t>9784815811624</t>
  </si>
  <si>
    <t>レオパルディ　カンティ［新装版］</t>
  </si>
  <si>
    <t>ジャコモ・レオパルディ／脇功、柱本元彦　訳</t>
  </si>
  <si>
    <t>今ははや心よ黙せ……。ニーチェからカルヴィーノまで、また漱石から三島まで、多くの魂を共振させた近代イタリア最大の詩人レオパルディ。西洋文学の深い流れを汲んだ「思索する詩人」が、ペシミズムの極限に見出した世界とは。その詩と散文の代表作を、彫琢された日本語で見事に再現。</t>
  </si>
  <si>
    <t>A5・628ページ</t>
  </si>
  <si>
    <t>9784815811617</t>
  </si>
  <si>
    <t>ジョン・ダン全詩集［新装版］</t>
  </si>
  <si>
    <t>湯浅信之　訳</t>
  </si>
  <si>
    <t>彼は「思想を感覚的に把握する」ことができた、というエリオットの再評価以来、ジョン・ダンの名は、イギリス文学の中に揺るぎない位置を占めている。本書は、「魂の修辞」を駆使したこの「形而上詩人」の全詩業を、機敏な日本語で現代に甦らせた訳者多年の労作である。</t>
  </si>
  <si>
    <t>A5・734ページ</t>
  </si>
  <si>
    <t>スターリングラード　上中下</t>
  </si>
  <si>
    <t>ワシーリー・グロスマン／ロバート・チャンドラー 、エリザベス・チャンドラー　校訂／園部哲　訳</t>
  </si>
  <si>
    <t>『人生と運命』の前編となる全３巻。チェーホフを思わせる詩情、人物と心理、情景の描写、戦争の現実が胸を打つ。文学史上の金字塔。人情味あふれる物語が居間のランプに照らされ、戦場の火炎に炙られる。市民と兵士に、さらにはドイツ兵にも同情の視線が注がれたポリフォニックな群像小説。分売可。</t>
  </si>
  <si>
    <t>四六・計1238ページ</t>
  </si>
  <si>
    <t>9784894769601</t>
  </si>
  <si>
    <t>中国語現代文学案内</t>
  </si>
  <si>
    <t>栗山千香子、上原かおり　編</t>
  </si>
  <si>
    <t>今、中国や台湾にはどんな作家がいて、どんな作品を書いているの? 作家の経歴や作風、代表作から日本語で読める作品一覧まで、中国語圏文学がまるごと分かるミニ文学事典。</t>
  </si>
  <si>
    <t>9784867660362</t>
  </si>
  <si>
    <t>幕末の社会変革と文芸</t>
  </si>
  <si>
    <t>佐藤温</t>
  </si>
  <si>
    <t>江戸後期から幕末の「文人」と呼ばれる人々の実態はどのようなものだったのか。文久2年（1862）2月、老中安藤信正が攘夷や尊王を掲げる志士たちによる襲撃を受けた「坂下門外の変」と呼ばれる事件に深い関わりを持つ菊池・大橋家の人々の生き様を通して、その意味を明らかにしていく。</t>
  </si>
  <si>
    <t>日本近代の文学を学ぶ5冊セット</t>
  </si>
  <si>
    <t>明治〜昭和の日本文学のトピック本を集めました。新刊『戦前期週刊誌の文学と視覚表象　「サンデー毎日」の表現戦略』副田賢二ほか、『中間小説とは何だったのか』小嶋洋輔ほか、『〈転生〉する川端康成』(全2巻)仁平政人・原善編、『武者小路実篤文学の構造と同時代状況』瀧田浩の5セット。</t>
  </si>
  <si>
    <t>9784867660461</t>
  </si>
  <si>
    <t>源氏物語の戦略　引用と反復</t>
  </si>
  <si>
    <t>高橋早苗</t>
  </si>
  <si>
    <t>『源氏物語』の〈戦略〉、それは読者を惹きつけ楽しませるためのものである。その〈戦略〉の実態を多数の例をもとに論証していく書。先行作品をいかに取り込むか。〈反復〉という文学的技法で何を効果的に伝えようとしたのか。多岐にわたる試みを丁寧に解き明かす。第16回中古文学会賞受賞論文を収載。</t>
  </si>
  <si>
    <t>古典学2冊セット</t>
  </si>
  <si>
    <t>前田雅之</t>
  </si>
  <si>
    <t>なぜ古典を勉強するのか。私たちが生きるこの時代は、古典的教養とは不要なものなのであろうか。過去とつながっている、今この時代を読み解く、実践的古典入門。『戦乱で躍動する日本中世の古典学』（2024刊）『なぜ古典を勉強するのか　近代を古典で読み解くために』（2018刊）。</t>
  </si>
  <si>
    <t>国際的観点から古典を再生する2冊セット</t>
  </si>
  <si>
    <t>盛田帝子ほか　編</t>
  </si>
  <si>
    <t>古典は常に再生し続けている。その歴史を振り返り、未来に向けて私たちがなすべきことを、日本の古典を学ぶ海外の人々とともに国際的な視野からも考えようとする『古典の再生』と、日英ハイブリッド出版の『江戸の王朝文化復興　ホノルル美術館所蔵レイン文庫『十番虫合絵巻』を読む』のセット。</t>
  </si>
  <si>
    <t>説話文学研究のいま2冊セット</t>
  </si>
  <si>
    <t>説話文学会　編</t>
  </si>
  <si>
    <t>説話文学会は、その歴史の中で大きく方向性を変え、文学研究の中でも広く国際的・学際的方向に舵を取って進んできた。2023年の60周年記念大会を基にした『説話文学研究の海図』と、2018年に北京・中国人民大学で開催された55周年記念特別大会の報告集『説話文学研究の最前線』。</t>
  </si>
  <si>
    <t>日本漢文学名著2冊セット</t>
  </si>
  <si>
    <t>中国詩総集および五山詩総集、五山文学別集それぞれの特徴や、来日僧の語録・墨蹟を取り上げて、五山あるいは広く日本社会における意義を考える『五山文学探究　資料と論考』(2024刊)と、若草書房より刊行された名著の補訂版『詩のかたち・詩のこころ　中世日本漢文学研究』(2023刊)。</t>
  </si>
  <si>
    <t>震災と向き合う2冊セット</t>
  </si>
  <si>
    <t>俳人・歌人が東日本大震災とどのように対峙したのかを探る新刊『終わっていない、逃れられない　〈当事者たち〉の震災俳句と短歌を読む』（加島正浩）と、東日本大震災後、雑誌『日本古書通信』の福島出身の編集者が見続けてきた12年の記録の『東北の古本屋』（折付桂子）2冊セット。</t>
  </si>
  <si>
    <t>琉球文学を研究する2冊セット</t>
  </si>
  <si>
    <t>琉球文学研究の今後の指針となる2冊。「琉球人」の歌の日本人への受容のあり方や、琉球を介する中国文化・文物の日本へ流入の仕方を幅広く丁寧に描く『琉球文学の展望』（2024刊）、オモロと琉球歌謡の比較など、全六十九首を詳解する『おもろさうし選詳解』（2023刊）。</t>
  </si>
  <si>
    <t>9784867660669</t>
  </si>
  <si>
    <t>なぜ少年は聖剣を手にし、死神は歌い踊るのか</t>
  </si>
  <si>
    <t>神戸神話・神話学研究会、植朗子、清川祥恵、南郷晃子　編</t>
  </si>
  <si>
    <t>米津玄師「死神」『BLEACH』『呪術廻戦』『鬼滅の刃』『葬送のフリーレン』など、ポップカルチャーと神話をめぐる学びの旅に出たいとあなたが思ったそのときに——携えるアイテム、手に取る一冊として作りました。映画、マンガ、アニメ、音楽、ゲーム、ラノベ、を学問する！</t>
  </si>
  <si>
    <t>9784831516671</t>
  </si>
  <si>
    <t>山東京傳全集　別巻</t>
  </si>
  <si>
    <t>山東京傳全集編集委員会　編</t>
  </si>
  <si>
    <t>【年譜・資料・総索引】江戸の戯作者・山東京傳の幅広い業績を集成する全集の第２１回（最終）配本。別巻となる本巻は、山東京傳とその著作物に関する年譜・補註、京傳が執筆した序や跋、また狂歌などの資料、索引（書名・人名・事項）として別巻索引（年譜・補注・資料編）と全集総索引を収録する。</t>
  </si>
  <si>
    <t>9784831516732</t>
  </si>
  <si>
    <t>山東京傳全集　第一巻［新装版］</t>
  </si>
  <si>
    <t>江戸の戯作者・山東京傳の幅広い業績を集成する本全集の「第一巻・黄表紙１」がこの度、初版訂正表と月報を巻末に付し、カバー装にて復刊。江戸生艶気樺焼／開帳利益札遊合／米饅頭始／娘敵討古郷錦ほか安永７年～天明８年に発表された黄表紙３２編の翻刻および解題を収録する。</t>
  </si>
  <si>
    <t>A5・558ページ</t>
  </si>
  <si>
    <t>37</t>
  </si>
  <si>
    <t>9784831862853</t>
  </si>
  <si>
    <t>新発見書簡で読み解く　軍医森鷗外</t>
  </si>
  <si>
    <t>石川　肇、林　正子、松田利彦　編</t>
  </si>
  <si>
    <t>鷗外没後100年の大発見。明治36年～大正7年、陸軍軍医総監・陸軍省医務局長時代の書簡29通を翻刻。「舞姫」「文づかひ」「興津弥五右衛門の遺書」「高瀬舟」ほか、軍医の視点で味わい直す関係作品も収載。</t>
  </si>
  <si>
    <t>9784831877765</t>
  </si>
  <si>
    <t>歌合の本質と展開　　中世・近世から近代へ</t>
  </si>
  <si>
    <t>安井重雄　編</t>
  </si>
  <si>
    <t>歌合とは何か。判者と判詞、陳状、社頭歌合、集積と出版、近世の歌合、異類歌合、宮廷歌合の終焉、歌合の近代、古筆切。11名による諸論を通じて中世初期から近代にかけて展開した歌合の本質を明らかにする。</t>
  </si>
  <si>
    <t>9784623096800</t>
  </si>
  <si>
    <t>評伝　橘 曙覧</t>
  </si>
  <si>
    <t>角鹿尚計</t>
  </si>
  <si>
    <t>身分の別なく広く門人をとり、松平春嶽をはじめ多数の後援者にも恵まれた一方、中央の歌壇には交わらず生涯清貧のまま市井で活動した。現在も人々に愛される「生得のうたびと」の一生を描き、『志濃夫廼歌集』より一〇〇首、「独楽吟」五二首の註釈を収録した決定版。</t>
  </si>
  <si>
    <t>9784843366974</t>
  </si>
  <si>
    <t>東京週報　全４巻</t>
  </si>
  <si>
    <t>大原祐治　監修・解説</t>
  </si>
  <si>
    <t>坂口安吾やその関係者の書簡、文章などに その名前のみが確認されていた幻の週刊新聞。 1933年分（創刊号〜第49号、42号は欠号）を復刻。坂口安吾、牧野信一、矢田津世子、井伏鱒二、堀口大學、海野十三など、掲載された文学者のエッセイ、創作のほとんどが個々の作品集には未収録の新発見。</t>
  </si>
  <si>
    <t>2024年５月〜2024年11月</t>
  </si>
  <si>
    <t>A３・平均328ページ</t>
  </si>
  <si>
    <t>琉球文学大系　　既刊10巻</t>
  </si>
  <si>
    <t>琉球文学研究120余年の中で待ち望まれてきた、琉球諸語による琉球文学本文、初の大系化。第一線の研究者30余名による最新の研究成果を結集し、諸本との厳密な校合で構築。既刊＝①②おもろさうし上下／⑪⑫琉歌上中／⑭⑮組踊上下／㉘㉙琉球史関係史料1・２／㉔琉球和文学 上　㉟琉球民俗関係資料4。</t>
  </si>
  <si>
    <t>2022年３月〜2024年10月刊行</t>
  </si>
  <si>
    <t>A５・平均656ページ</t>
  </si>
  <si>
    <t>9784750518312</t>
  </si>
  <si>
    <t>じゃじゃ馬娘、ジョニ・ミッチェル伝</t>
  </si>
  <si>
    <t>デヴィッド・ヤフィ／丸山京子　訳</t>
  </si>
  <si>
    <t>1960年代から現在まで、アメリカの音楽シーンに燦然と輝くジョニ・ミッチェル。フォーク、ロック、ジャズの世界で、自分の音楽を追求し続けた。半世紀以上にわたる活動をインタビューとともにたどる、孤高のシンガーソングライター評伝の決定版。</t>
  </si>
  <si>
    <t>9784750518381</t>
  </si>
  <si>
    <t>而今而後　岡﨑乾二郎批評選集 vol.2</t>
  </si>
  <si>
    <t>而今而後（＝いまから後、ずっと先も）の世界を見通し、芸術・社会の変革を予見する。稀代の造形作家の思想の軌跡を辿り、その現在地を明らかにする、比類なき批評集。「岡﨑乾二郎は稀有な存在である。彼にあっては、芸術制作と哲学的認識、自身の生活と社会運動が一つになっている」——柄谷行人</t>
  </si>
  <si>
    <t>A5・516ページ</t>
  </si>
  <si>
    <t>9784750518145</t>
  </si>
  <si>
    <t>交響曲　名盤鑑定百科</t>
  </si>
  <si>
    <t>吉井亜彦</t>
  </si>
  <si>
    <t>モーツァルトからベートーベン、ブラームス、マーラーなどの、クラシック交響曲を代表する100の名曲について、戦前の歴史的録音から必聴の定番、埋もれた名演、2020年代の最新盤まで膨大な音源を紹介。名曲を心ゆくまで味わい、自分だけの一枚をさがすための必携のガイド。</t>
  </si>
  <si>
    <t>05-1_インスクリプト</t>
  </si>
  <si>
    <t>インスクリプト</t>
  </si>
  <si>
    <t>他なる映画と　１・２</t>
  </si>
  <si>
    <t>濱口竜介</t>
  </si>
  <si>
    <t>『ハッピーアワー』『寝ても覚めても』『ドライブ・マイ・カー』『偶然と想像』そして『悪は存在しない』の映画監督・濱口竜介による映画論を、全2冊に集成。1巻目「映画講座」篇、2巻目「映画批評」篇。映画監督は、映画の何を見ているのか、ここにつまびらかになるだろう。</t>
  </si>
  <si>
    <t>2024年7月発行</t>
  </si>
  <si>
    <t>四六判並製 仮フランス装　１：432ページ　２：384ページ</t>
  </si>
  <si>
    <t>9784272612475</t>
  </si>
  <si>
    <t>山田洋次が見てきた日本</t>
  </si>
  <si>
    <t>クロード・ルブラン／大野博人、大野朗子　訳</t>
  </si>
  <si>
    <t>フランスで山田洋次作品を普及するジャーナリストが監督の懐深くに飛び込み、大胆かつ細やかに著した評伝の決定版。旧満州での生立ち、『こんにちは、母さん』まで全90作品の魅力、作品が映し出す日本社会論などを論述する。</t>
  </si>
  <si>
    <t>四六・800ページ</t>
  </si>
  <si>
    <t>9784336076007</t>
  </si>
  <si>
    <t>福田平八郎　人と言葉</t>
  </si>
  <si>
    <t>田中修二　編著</t>
  </si>
  <si>
    <t>自然の深奥をとらえて《鯉》《漣》《新雪》など繊細で斬新な日本画を生みだした福田平八郎。場所や時代状況などの視点を交差させ丹念に描いた評伝と福田自身の文集により、その豊かな作品世界を探求する。</t>
  </si>
  <si>
    <t>9784336076533</t>
  </si>
  <si>
    <t>大辻清司写真集成</t>
  </si>
  <si>
    <t>大辻清司　写真／増田玲　編著／畠山直哉、レーナ・フリッチュ　執筆</t>
  </si>
  <si>
    <t>高梨豊や畠山直哉ら多くの後進を育て、同時代の芸術家たちとの交流や旺盛な執筆活動でも知られる大辻清司。自ら積極的に作品をまとめることの少なかった彼の写真家としての全体像を俯瞰する豪華写真集。</t>
  </si>
  <si>
    <t>A4・308ページ</t>
  </si>
  <si>
    <t>38</t>
  </si>
  <si>
    <t>9784393957066</t>
  </si>
  <si>
    <t>豊子愷の東西芸術比較論　中国近代美学の誕生</t>
  </si>
  <si>
    <t>劉佳</t>
  </si>
  <si>
    <t>中国古来の「気韻生動」概念を再解釈した豊子愷（ほう・しがい、1898-1975）の芸術思想。西洋の思想文化が東洋に輸入される過程で、近代日本が東西の文化的なハブとしての役割を果たしつつ、中国内部において生じた伝統文化の自覚と変貌が中国現代美学を発生させた過程にせまる。</t>
  </si>
  <si>
    <t>四六判・168ページ</t>
  </si>
  <si>
    <t>9784393930496</t>
  </si>
  <si>
    <t>映画館に鳴り響いた音</t>
  </si>
  <si>
    <t>柴田康太郎</t>
  </si>
  <si>
    <t>サイレント時代からトーキー初期の日本の映画館で、スクリーンを前にどのような音が鳴り響いたのかを問い、それが歴史の中でどのような音文化を織りなしていたかを明らかにしようとする試み。残された言説や限られた資料を用いて、戦前東京の事例で休憩奏楽、和洋合奏、浪曲映画まで多彩な実態を探る。</t>
  </si>
  <si>
    <t>A5判・784ページ</t>
  </si>
  <si>
    <t>9784393932346</t>
  </si>
  <si>
    <t>史料で読み解くベートーヴェン</t>
  </si>
  <si>
    <t>大崎滋生</t>
  </si>
  <si>
    <t>「孤高の天才芸術家」という虚像に翻弄され続けた多くの研究者たちの言説を、書簡や会話帖を活用して徹底的に検証。雇い主なきフリーランスの芸術家として創作活動を続けたベートーヴェンの伝記や作品史を構成してきた数々の逸話と対峙し、史料を通じてその真実性をあらためて検討する。</t>
  </si>
  <si>
    <t>四六判・468ページ</t>
  </si>
  <si>
    <t>9784393930519</t>
  </si>
  <si>
    <t>フランス音楽史　新装版</t>
  </si>
  <si>
    <t>今谷和徳、井上さつき</t>
  </si>
  <si>
    <t>「フランス国家」というものがいまだ成立していなかった中世からルネサンスを経て、ブルボン王朝の宮廷音楽の時代、そして革命と戦争の近現代へーー劇的に変化し続ける社会の中で、変わっていった、あるいは変わらなかった音楽とは何か。音楽を通して「フランス」を知る、フランス音楽通史の金字塔。</t>
  </si>
  <si>
    <t>四六判・536ページ</t>
  </si>
  <si>
    <t>9784787274632</t>
  </si>
  <si>
    <t>ヴァイオリンを弾き始めた日本人</t>
  </si>
  <si>
    <t>梶野絵奈</t>
  </si>
  <si>
    <t>ヴァイオリンは、宗教的・教育的・政治的な意図が折り重なるなかで日本に導入された。演奏技術や楽器製作に関して緻密な資料調査を積み重ね、日本の近代化と歩調を合わせるようにヴァイオリンが受容された過程とそれに関わった人々の熱量を現代に再現する。</t>
  </si>
  <si>
    <t>9784787274625</t>
  </si>
  <si>
    <t>植民地朝鮮の西洋音楽</t>
  </si>
  <si>
    <t>金志善</t>
  </si>
  <si>
    <t>植民地支配下の朝鮮で日本から持ち込まれた西洋音楽文化が広まったプロセスを、日本人の教員や音楽家の具体的な活動を資料からたどることで明らかにする。朝鮮近代史・音楽史・教育史の視点を交差させて、日韓の近代音楽史の新たな側面を明らかにする労作。</t>
  </si>
  <si>
    <t>9784794226952</t>
  </si>
  <si>
    <t>批評の「風景」　ジョン・バージャー選集</t>
  </si>
  <si>
    <t>ジョン・バージャー、トム・オヴァートン 編、山田美明 訳</t>
  </si>
  <si>
    <t>初期から晩年までの作品を収録し、キュビスムを様式ではなくある特異な時空間ととらえる「キュビスムの瞬間」などの美術批評はもちろんのこと、ベンヤミンやバルトについて語った文芸批評や追悼文まで幅広い作品からセレクト。バージャーの幅広い批評の地平を見渡せる、決定版といえる一冊。</t>
  </si>
  <si>
    <t>四六判・472ページ</t>
  </si>
  <si>
    <t>9784473045997</t>
  </si>
  <si>
    <t>禅茶録講話</t>
  </si>
  <si>
    <t>泉田玉堂</t>
  </si>
  <si>
    <t>「禅茶録」は江戸時代中期、茶の湯が遊芸化し、奢侈に傾倒する様相に憤った禅僧・寂庵宗澤が著した書。一休宗純が「仏道の妙所に叶う」と評して以来、同一味とされてきた禅と茶の関わりに迫る。柳宗悦をして「凡ての茶人の座右に置くべき」と言わしめた名著を大徳寺530世住持が解説。</t>
  </si>
  <si>
    <t>9784130831147</t>
  </si>
  <si>
    <t>中国美術全史 第4巻　明・清</t>
  </si>
  <si>
    <t>単国強／古田真一 訳</t>
  </si>
  <si>
    <t>【全4巻完結！】中国美術の権威たちが執筆陣に名を連ねた『中国美術史』全4巻（中国人民大学出版社、2014年）の日本語版。中国美術の先史時代から清代までの展開について時代性や社会思想と関連させながら、数多くの図版を用いて網羅的に解説する。第四巻では明・清の時代を扱う。</t>
  </si>
  <si>
    <t>A4・500ページ</t>
  </si>
  <si>
    <t>9784490109481</t>
  </si>
  <si>
    <t>日本奇術文献大事典</t>
  </si>
  <si>
    <t>河合勝　編著</t>
  </si>
  <si>
    <t>本書は江戸時代から現代までの奇術伝授本、手品教本、秘法、からくり、法術、パズルなどの書籍を時代ごとに一覧にして解説したもの。貴重な図録総数は約940点。書籍目録総数は約3400点となる「奇術文献の集成本」。既刊『日本奇術演目大事典』、『日本奇術資料大事典』で3部作となる。</t>
  </si>
  <si>
    <t>B5判・928ページ　口絵カラー16ページ</t>
  </si>
  <si>
    <t>9784816930171</t>
  </si>
  <si>
    <t>百貨店展覧会史—戦後昭和の世相と文化の記録</t>
  </si>
  <si>
    <t>志賀健二郎　編</t>
  </si>
  <si>
    <t>戦後昭和期(1945年8月～89年1月)に、東京都心と周辺の百貨店で開催された展覧会7,793件の記録を開催年月日順に一覧できる初めての資料。美術展だけでなく、様々な展覧会を収録。展覧会名・会期・会場・主催などの基礎情報に加え、可能な限り入場料、概要を記載。</t>
  </si>
  <si>
    <t>B5・616p</t>
  </si>
  <si>
    <t>9784816930140</t>
  </si>
  <si>
    <t>特選上方漫才 SPレコード文句集成</t>
  </si>
  <si>
    <t>岡田則夫　編</t>
  </si>
  <si>
    <t>SPレコードに録音された上方漫才のネタを活字化した〈文句カード〉を稀代のコレクター・岡田則夫氏が厳選し、収録。100年前の庶民の日常会話で綴られた漫才ネタから関西の話し言葉の変遷がわかる。芸能史研究、日本語研究、民俗学研究、近代史研究に資する貴重な史料集。</t>
  </si>
  <si>
    <t>B5・428p</t>
  </si>
  <si>
    <t>9784867660492</t>
  </si>
  <si>
    <t>麻雀漫画50年史</t>
  </si>
  <si>
    <t>V林田</t>
  </si>
  <si>
    <t>阿佐田哲也の小説『麻雀放浪記』のヒットに代表される麻雀ブームの発生と青年向け漫画誌の勃興の中から生まれ始めた麻雀漫画は、どのような変遷をたどってきたのか。漫画家、原作者、編集者へのインタビューと膨大な資料から、リアルで生々しく血の通った50年の歴史をたどる決定版通史。</t>
  </si>
  <si>
    <t>9784867660508</t>
  </si>
  <si>
    <t>役者絵の図像学　錦絵八犬伝を読む</t>
  </si>
  <si>
    <t>岩田秀行、小池章太郎</t>
  </si>
  <si>
    <t>役者をどう見分ければいいのか？「Ⅰ 対談」は役者絵入門編。「Ⅱ 役者絵を読む」では基礎編として、似顔のもつ価値と意義を考える。「Ⅲ「八犬伝犬の草紙」を読む」では実践編として、役者絵一枚一枚から何が読み取れるのか解読を行う。役者絵という図像をトータルに理解できる書。</t>
  </si>
  <si>
    <t>9784582231335</t>
  </si>
  <si>
    <t>日本写真史</t>
  </si>
  <si>
    <t>金子　隆一 編著、戸田　昌子 編著、アイヴァン・ヴァルタニアン 編著</t>
  </si>
  <si>
    <t>黎明期から戦時プロパガンダ、戦後ドキュメンタリー、マスメディアまで、写真家400名以上、雑誌80冊以上を網羅。日本写真史の決定版。</t>
  </si>
  <si>
    <t>A4   500ページ</t>
  </si>
  <si>
    <t>9784831863331</t>
  </si>
  <si>
    <t>中国道教像研究</t>
  </si>
  <si>
    <t>齋藤龍一</t>
  </si>
  <si>
    <t>道教像とは何か。仏教に仏像があるように、道教には道教像がある。知られざる道教像の全貌を、時代性という縦軸と地域性という横軸をもとに、仏像との関連性を踏まえ、多くの図版を示しながら解明する。道教をメインテーマとする日本初の展覧会「道教の美術」企画者による、日本初の道教像研究書。</t>
  </si>
  <si>
    <t>B5・294ページ</t>
  </si>
  <si>
    <t>39</t>
  </si>
  <si>
    <t>9784831863829</t>
  </si>
  <si>
    <t>本法寺蔵法華経曼荼羅図</t>
  </si>
  <si>
    <t>原口志津子</t>
  </si>
  <si>
    <t>富山・本法寺蔵法華経曼荼羅図（重要文化財）の全体像と拡大図をカラーで掲載。色彩豊かで『一遍聖絵』に匹敵する豊富な画像情報を、仏教の注釈書や唱導、歴史資料から丁寧に解説した解説を含む。</t>
  </si>
  <si>
    <t>B4・240ページ</t>
  </si>
  <si>
    <t>9784864631624</t>
  </si>
  <si>
    <t>彫刻の教科書2　わからない彫刻 みる編</t>
  </si>
  <si>
    <t>冨井大裕、藤井匡、山本一弥　編</t>
  </si>
  <si>
    <t>武蔵野美術大学が『つくる編』に続いておくる『彫刻の教科書』第二弾。様々な立場で彫刻に携わる24人の著者が、「彫刻をみる」という面から考察し体験に基づくリアルな言葉で綴る。「彫刻とは何か」を考える出発点となる一冊。</t>
  </si>
  <si>
    <t>9784639029755</t>
  </si>
  <si>
    <t>ベンガラ塗装史の研究　増補改訂版</t>
  </si>
  <si>
    <t>北野 信彦</t>
  </si>
  <si>
    <t>建造物の塗装に多用されたベンガラ顔料に着目し、種類ごとの性状や製造法の分析結果をもとに、多数の国宝・重文を含む奈良時代～近代まで16の木造建築物に残るベンガラ顔料の使用状況や歴史的変遷の調査結果を詳細に報告する。初版後の調査成果を5章50頁にわたって大幅増補。全図版オールカラー。</t>
  </si>
  <si>
    <t>B5判・372ページ</t>
  </si>
  <si>
    <t>9784843367049</t>
  </si>
  <si>
    <t>中国庭園図解辞典</t>
  </si>
  <si>
    <t>王其鈞　編著／向井佑介、大平理紗　訳</t>
  </si>
  <si>
    <t>設計理念、造営手法、歴史、地域性、建築、置物、装飾、各地の実例……。中国庭園の全てを満載。日本庭園をより深く理解し、 中国庭園を基礎から学ぶことのできる辞典。オルカラー、写真図版を多数収録。目次から＝1 庭園設計／2 庭園の類別／3 庭園建築／４ 庭園小品／５ 庭園鋪地／ほか</t>
  </si>
  <si>
    <t>2024年８月</t>
  </si>
  <si>
    <t>B５・300ページ</t>
  </si>
  <si>
    <t>9784760155316</t>
  </si>
  <si>
    <t>11-3_柏書房</t>
  </si>
  <si>
    <t>柏書房</t>
  </si>
  <si>
    <t>アーカイブズ学用語辞典</t>
  </si>
  <si>
    <t>アーカイブズ学用語研究会　編</t>
  </si>
  <si>
    <t>総見出し語数1,269、基礎用語はもちろんのこと、領域別に収録語を一覧化、関連性の把握を容易にする「項目別主要用語分類」や国内アーカイブズ施設の情報を記載した「主要アーカイブズ機関の概要」等の付属資料も充実した、アーカイブズの理論と実践を体系的に把握できる本邦初の本格的辞典。</t>
  </si>
  <si>
    <t>A5・478ページ</t>
  </si>
  <si>
    <t>9784336076458</t>
  </si>
  <si>
    <t>物語要素事典</t>
  </si>
  <si>
    <t>神山重彦</t>
  </si>
  <si>
    <t>物語の百花繚乱、想像力の万華鏡。古今東西の文学、漫画、映画、舞台、落語、昔話、都市伝説——あらゆる物語の核心を縦横無尽に照らし出す無類の大事典。</t>
  </si>
  <si>
    <t>B5・1368ページ</t>
  </si>
  <si>
    <t>9784473045911</t>
  </si>
  <si>
    <t>有職故実便覧　王朝文化ビジュアル案内</t>
  </si>
  <si>
    <t>『源氏物語』などに象徴される王朝文化や貴族生活。公家社会の【有職故実】を「衣」「食」「住」「文化」の各部で紹介。生活様式、年中行事、色彩感覚、教養や遊戯、政治法令、仏教・陰陽道のような思想観念まで、300を超える多彩な項目。500点以上のカラー図版が麗しい必携ビジュアルブック。</t>
  </si>
  <si>
    <t>B5・264ページ</t>
  </si>
  <si>
    <t>9784816929908</t>
  </si>
  <si>
    <t>ノーベル賞受賞者業績事典 新訂第4版</t>
  </si>
  <si>
    <t>ノーベル賞人名事典編集委員会　編</t>
  </si>
  <si>
    <t>1901年の創設から2023年までの、ノーベル賞各部門（平和賞・文学賞・物理学賞・化学賞・生理学医学賞・経済学賞）の全受賞者の業績を詳しく紹介した人名事典。10年ぶりの最新版。965人、26団体の経歴・受賞理由・著作・参考文献を掲載。「分野別受賞者一覧」「事項索引」付き。</t>
  </si>
  <si>
    <t>A5・848p</t>
  </si>
  <si>
    <t>9784816930072</t>
  </si>
  <si>
    <t>日本の図書館・博物館・美術館史事典</t>
  </si>
  <si>
    <t>1871年から2023年まで、日本の図書館・博物館・美術館・動植物園・文書館に関するトピック2,515件を年月日順に掲載。政策、法律・制度、専門職・資格、技術、出版、会議・展覧会、沿革・活動、団体、事件・災害など、幅広いテーマを収録。「分野別索引」「事項名索引」付き。</t>
  </si>
  <si>
    <t>A5・448p</t>
  </si>
  <si>
    <t>9784582115086</t>
  </si>
  <si>
    <t>最新 地学事典</t>
  </si>
  <si>
    <t>地学団体研究会　編</t>
  </si>
  <si>
    <t>地球科学の最新の成果を取り入れた28年ぶりの改訂版。新規増補項目約3,000、修正項目4,000、総項目数約22,000で登場。別巻の付図表ではカラーを多用する。</t>
  </si>
  <si>
    <t>A5   2046ページ</t>
  </si>
  <si>
    <t>9784585300137</t>
  </si>
  <si>
    <t>世界の絵本・作家　総覧</t>
  </si>
  <si>
    <t>O.L.V.（おおぶ文化交流の杜図書館ボランティアグループ）、おおぶ文化交流の杜図書館　編</t>
  </si>
  <si>
    <t>アメリカ、イギリスはもとより、アジア、中南米諸国、アフリカといった、これまで紹介される機会がなかった地域も含め、約80カ国の絵本・作家を15のセクションに分け紹介。総勢900名以上の絵本作家の略歴と、翻訳されている作品のリストを掲載。世界の絵本・作家を一望できる一冊、ここに刊行！</t>
  </si>
  <si>
    <t>B5判・1240ページ</t>
  </si>
  <si>
    <t>台紙30映像・DVD.ai</t>
  </si>
  <si>
    <t>9784469790856</t>
  </si>
  <si>
    <t>大漢和辞典デジタル版　語彙検索付き</t>
  </si>
  <si>
    <t>諸橋轍次　著</t>
  </si>
  <si>
    <t>構想から70年あまりの歳月をかけ、2000年に完結した、漢和辞典の最高峰『大漢和辞典』。親字5万、熟語53万を収録したこの“諸橋大漢和”のデジタル版。書籍では巻数にして13巻、ページ数にして1万ページを優に超える情報が、PC１台に収まります。</t>
  </si>
  <si>
    <t>USBメモリ1本・化粧函入り</t>
  </si>
  <si>
    <t>40</t>
  </si>
  <si>
    <t>9784254322644</t>
  </si>
  <si>
    <t>臨床試験の事典</t>
  </si>
  <si>
    <t>丹後俊郎、松井茂之　編</t>
  </si>
  <si>
    <t>臨床試験の研究デザイン，実施方法，関連法規，疾患領域別の動向，解析手法や統計学的手法などに関する重要なキーワードを見開き2～4頁で簡潔に解説。豊富な事例とともに臨床試験の全体像を理解できる1冊。</t>
  </si>
  <si>
    <t>9784254122800</t>
  </si>
  <si>
    <t>本書は『ベイズ統計分析ハンドブック』（2012年）を底本として刊行したものです。発展著しいベイズ統計分析の近年の成果を集約したハンドブック。基礎理論，方法論，実証応用および関連する計算手法について，一流執筆陣による全35章で立体的に解説。</t>
  </si>
  <si>
    <t>9784254122916</t>
  </si>
  <si>
    <t>9784254122923</t>
  </si>
  <si>
    <t>9784295011088</t>
  </si>
  <si>
    <t>9784320018778</t>
  </si>
  <si>
    <t>統計的因果推論</t>
  </si>
  <si>
    <t>Judea Pearl／黒木学 訳</t>
  </si>
  <si>
    <t>本書は因果推論の背後にある哲学的考え方を踏まえながら、グラフィカルモデル、反事実モデル、構造モデルといった数理解析法を用いて因果関係の解明に迫り，また統計科学と因果推論との類似点や相違点も記述され、因果的関連尺度と統計的関連尺度を結びつけるための数理的基盤の整備もされている。</t>
  </si>
  <si>
    <t>2009年3月刊行</t>
  </si>
  <si>
    <t>9784320125148</t>
  </si>
  <si>
    <t>9784320114616</t>
  </si>
  <si>
    <t>9784320114470</t>
  </si>
  <si>
    <t>9784320113817</t>
  </si>
  <si>
    <t>9784320111660</t>
  </si>
  <si>
    <t>9784320114340</t>
  </si>
  <si>
    <t>9784320123625</t>
  </si>
  <si>
    <t>本書は、世界的に著名な教科書である“The Elements of Statistical &lt;000A&gt;Learning” の全訳である。計算機科学などの情報技術を専門とする大学生・大学院生、および、機械学習技術を基礎科学や産業に応用しようとしている研究者・技術者にとって最適な教科書である。</t>
  </si>
  <si>
    <t>9784320124561</t>
  </si>
  <si>
    <t>9784764906815</t>
  </si>
  <si>
    <t>41</t>
  </si>
  <si>
    <t>9784764906617</t>
  </si>
  <si>
    <t>9784764906525</t>
  </si>
  <si>
    <t>9784764905832</t>
  </si>
  <si>
    <t>柳川 堯</t>
  </si>
  <si>
    <t>9784764906136</t>
  </si>
  <si>
    <t>清水邦夫</t>
  </si>
  <si>
    <t>9784764905153</t>
  </si>
  <si>
    <t>髙橋倫也・志村隆彰</t>
  </si>
  <si>
    <t>9784764905429</t>
  </si>
  <si>
    <t>藤澤洋徳</t>
  </si>
  <si>
    <t>9784764906099</t>
  </si>
  <si>
    <t>石黒真木夫・三分一史和・種村正美・清水悟</t>
  </si>
  <si>
    <t>9784065280751</t>
  </si>
  <si>
    <t>9784065201749</t>
  </si>
  <si>
    <t>9784621083970</t>
  </si>
  <si>
    <t>人文科学・社会科学・自然科学の様々な分野の調査・研究で統計学がどのように応用され、実際に使われているのか？また、それぞれの学問分野の発展にどれだけ、また、どのように貢献しているのか？を具体事例（各分野の実際の統計データ）を通して詳述する中項目事典。</t>
  </si>
  <si>
    <t>9784254111583</t>
  </si>
  <si>
    <t>9784254111590</t>
  </si>
  <si>
    <t>9784254122633</t>
  </si>
  <si>
    <t>9784000913287</t>
  </si>
  <si>
    <t>関孝和全集（全三冊）</t>
  </si>
  <si>
    <t>上野健爾、 小川束、小林龍彦、 佐藤賢一　編</t>
  </si>
  <si>
    <t>1990年代以降の新史料の発掘・再発見を受け、史料批判と数学的解釈・訳語の吟味を経て一新された関孝和像を提示する。解説・現代語訳・訓読・影印に加え、年表と用語辞典を備えた決定版（全三巻・分売不可）。</t>
  </si>
  <si>
    <t>菊判・4064ページ(全三冊）</t>
  </si>
  <si>
    <t>9784000063401</t>
  </si>
  <si>
    <t>42</t>
  </si>
  <si>
    <t>9784000802093</t>
  </si>
  <si>
    <t>青本和彦、上野健爾、加藤和也、神保道夫、砂田利一 他編</t>
  </si>
  <si>
    <t>9784274231247</t>
  </si>
  <si>
    <t>アンケート調査とAHPデータ分析</t>
  </si>
  <si>
    <t>木下栄蔵　監修／法雲俊栄</t>
  </si>
  <si>
    <t>AHPは物事の意思決定や順位決定、評価分析などに使われている手法。定量的な数値を利用した分析から、曖昧な評価についても取り込める。本書はAHPならではの活用方法を解説。用語を図解で解説し、数式の苦手な人でも手法がわかりやすく、市場調査アンケートから分析まで1人でできるようになる。</t>
  </si>
  <si>
    <t>2023年11月</t>
  </si>
  <si>
    <t>9784274231025</t>
  </si>
  <si>
    <t>Rによる教育・言語・心理系のためのデータサイエンス入門</t>
  </si>
  <si>
    <t>柳川浩三</t>
  </si>
  <si>
    <t>数学の苦手な学生、実務者向けに、分析スキルの習得および理解を目的としたデータサイエンスの入門書。計算はRに任せ、数学的な理解よりもまずは実践・実際的な理解を促す。実際の課題を取り上げ、解くためのセオリーやデータ分析、結果のまとめ方、最後に総括と類題という構成で解説している。</t>
  </si>
  <si>
    <t>2023年10月</t>
  </si>
  <si>
    <t>A5・326ページ</t>
  </si>
  <si>
    <t>9784274231254</t>
  </si>
  <si>
    <t>回帰分析から学ぶ計量経済学</t>
  </si>
  <si>
    <t>山澤成康</t>
  </si>
  <si>
    <t>計量経済学の入門書。統計学を詳しく知らなくても、回帰分析がわかれば計量経済学は活用できる。回帰分析の基本から紐解き、経済データの分析ができる計量経済学を使えるようにする。数式が苦手でも抵抗をもたいないよう図解でわかりやすく解説。高校までの知識で理解でき、実用化への距離を縮める。</t>
  </si>
  <si>
    <t>9784320114982</t>
  </si>
  <si>
    <t>証明の読み方・考え方 原著第6版</t>
  </si>
  <si>
    <t>Daniel Solow／西村康一、服部久美子 訳</t>
  </si>
  <si>
    <t>証明問題は論理的思考力を鍛えられますが、どこから手を付けてよいのか頭を抱えた経験があるのではないでしょうか。この本は、数学の本に書かれている証明を読んで理解し、自分で証明問題を解く手がかりを提供することを目標として、著者が論理的に整理した思考方法と証明技法を解説したものです。</t>
  </si>
  <si>
    <t>9784320115521</t>
  </si>
  <si>
    <t>楕円曲線の数論</t>
  </si>
  <si>
    <t>Joseph H. Silverman／鈴木治郎 訳</t>
  </si>
  <si>
    <t>初学者はもちろん、楕円曲線の数論に触れたことがある人の学びなおしにも適している。さらに、基本的な事実や近年の研究内容を確認する文献としても活用できるなど、読者の幅広い目的に対応可能な、大変重宝する書籍となっている。</t>
  </si>
  <si>
    <t>2023年12月刊行</t>
  </si>
  <si>
    <t>A5・616ページ</t>
  </si>
  <si>
    <t>9784320114951</t>
  </si>
  <si>
    <t>代数的・幾何的アプローチによる離散最適化入門</t>
  </si>
  <si>
    <t>9784320114937</t>
  </si>
  <si>
    <t>9784320114876</t>
  </si>
  <si>
    <t>9784320114913</t>
  </si>
  <si>
    <t>9784320112087</t>
  </si>
  <si>
    <t>9784320017658</t>
  </si>
  <si>
    <t>9784320124646</t>
  </si>
  <si>
    <t>9784764906747</t>
  </si>
  <si>
    <t>独習 ガロア理論</t>
  </si>
  <si>
    <t>新妻弘</t>
  </si>
  <si>
    <t>ガロア理論が深く理解できるように構成された必携の書。必要となる定理や命題を丁寧に解説。【目次】群環体／有理整数環・多項式環／環とイデアル／体上の多項式環／既約多項式／古典的公式／ガロア群／ベキ根拡大／可解群ならばベキ根により可解／ガロアの基本定理の応用／低次数のガロア群</t>
  </si>
  <si>
    <t>9784764906624</t>
  </si>
  <si>
    <t>43</t>
  </si>
  <si>
    <t>9784764906457</t>
  </si>
  <si>
    <t>9784764905986</t>
  </si>
  <si>
    <t>9784764906501</t>
  </si>
  <si>
    <t>9784764906716</t>
  </si>
  <si>
    <t>9784764906242</t>
  </si>
  <si>
    <t>9784764906075</t>
  </si>
  <si>
    <t>秋山仁</t>
  </si>
  <si>
    <t>9784764905931</t>
  </si>
  <si>
    <t>腰塚武志</t>
  </si>
  <si>
    <t>9784764904057</t>
  </si>
  <si>
    <t>ギルバート ストラング／松崎公紀・新妻 弘　訳</t>
  </si>
  <si>
    <t>9784764906006</t>
  </si>
  <si>
    <t>ギルバート・ストラング／松崎公紀　訳</t>
  </si>
  <si>
    <t>9784764904767</t>
  </si>
  <si>
    <t>ギルバート ストラング／渡辺辰矢　訳</t>
  </si>
  <si>
    <t>9784764903777</t>
  </si>
  <si>
    <t>エリック・Ｄ・ドメイン、ジョセフ・オルーク／　上原隆平訳</t>
  </si>
  <si>
    <t>9784065161968</t>
  </si>
  <si>
    <t>9784785315863</t>
  </si>
  <si>
    <t>トゥー 多様体</t>
  </si>
  <si>
    <t>Loring W. Tu／枡田幹也、阿部拓、堀口達也　訳</t>
  </si>
  <si>
    <t>“Bott-Tu”で知られる世界的名著“Differential Forms in Algebraic Topology”の共著者の一人L. W. Tu氏による多様体論の現代的入門書。翻訳にあたっては、原文の意味やニュアンスを残しつつ、日本語の書籍として読みやすくなるよう配慮。</t>
  </si>
  <si>
    <t>A5・506ページ</t>
  </si>
  <si>
    <t>9784785315757</t>
  </si>
  <si>
    <t>数学基礎論序説</t>
  </si>
  <si>
    <t>田中一之</t>
  </si>
  <si>
    <t>意味と形式の織り成す世界へ——。数学基礎論の入門から最先端までを、大胆な構成と精緻な記述で探る。21世紀の数学基礎論を切り開く力作。【目次】第1部　数理論理学入門／第2部　自然数と実数の形式体系／第3部　２階算術と逆数学</t>
  </si>
  <si>
    <t>9784807920310</t>
  </si>
  <si>
    <t>9784807908738</t>
  </si>
  <si>
    <t>44</t>
  </si>
  <si>
    <t>9784807908745</t>
  </si>
  <si>
    <t>9784807908752</t>
  </si>
  <si>
    <t>9784621308233</t>
  </si>
  <si>
    <t>中世イスラーム数学史 エピソードでたどるアラビア数学</t>
  </si>
  <si>
    <t>三浦伸夫、坂田基如　訳</t>
  </si>
  <si>
    <t>イスラーム数学(アラビア数学)史分野では一番詳しい原書の初翻訳。20世紀後半以降、格段に進歩したアラビア数学研究の最新成果をふんだんに盛り込み、文化的背景にも言及しながら、アラビア数学史の全貌を多数の珍しい図版を交えて興味深く解説。</t>
  </si>
  <si>
    <t>9784621308394</t>
  </si>
  <si>
    <t>暗号と誤り訂正 代数学的基礎とその応用</t>
  </si>
  <si>
    <t>三嶋美和子、宮本暢子、篠原聡　訳</t>
  </si>
  <si>
    <t>純粋数学と応用数学の中核をなす自然数と多項式の理解につながる数論と代数学の概念と結果をいくつか示し、それらが暗号や誤り訂正符号でいかに応用されなぜ機能するのか詳説する。</t>
  </si>
  <si>
    <t>9784621308769</t>
  </si>
  <si>
    <t>トロピカル幾何学入門</t>
  </si>
  <si>
    <t>石川剛郎、梶原健、小林正典、前野俊昭　訳</t>
  </si>
  <si>
    <t>トロピカル幾何学は，代数幾何学の一種の極限として生まれたトロピカル代数を基礎とする幾何学であり，他の多くの研究領域ともつながりをもつ．本書は，そもそもトロピカル幾何学とは何かという解説からはじまり，基本知識や関連する諸結果が系統的に学べるように構成されている．</t>
  </si>
  <si>
    <t>9784621308103</t>
  </si>
  <si>
    <t>五角形と五芒星</t>
  </si>
  <si>
    <t>宮崎興二、パウロ・パトラシュク　訳</t>
  </si>
  <si>
    <t>五角形と五芒星は約2500年間にわたって数学者、哲学者、芸術家、自然科学者などにインスピレーションを与えてきた。本書では、五角形と五芒星の幾何学的な性質が多くの文化圏で重要な役割を果たしてきたこと、さまざまな分野に影響を与えたことを豊富な事例と図版を用いながら解説していく。</t>
  </si>
  <si>
    <t>9784621308288</t>
  </si>
  <si>
    <t>ガードナー不思議の国のパズル百科</t>
  </si>
  <si>
    <t>宮崎興二　訳</t>
  </si>
  <si>
    <t>14か国語に翻訳され世界各国で好評を博しているパズル本を『サイエンティフィック･アメリカン』数学ゲーム部門編集者を務めた著名数理パズル作家マーティン･ガードナーが、英語圏読者のために全面的に大改編し直した英語版の翻訳。</t>
  </si>
  <si>
    <t>9784621308677</t>
  </si>
  <si>
    <t>ハンズ・オン・スタートMATHEMATICA                      ® 原書3版</t>
  </si>
  <si>
    <t>ウルフラムリサーチ　監修</t>
  </si>
  <si>
    <t>&lt;pstyle:&gt;&lt;ct:Medium&gt;&lt;cs:6.002362&gt;&lt;capk:Metrics&gt;&lt;ctk:-45&gt;&lt;ck:0&gt;&lt;cl:7.228346&gt;&lt;cf:A-OTF 中ゴシックBBB Pr6N&gt;&lt;cotfupm:1&gt;&lt;ct:&gt;&lt;cs:&gt;&lt;capk:&gt;&lt;ctk:&gt;&lt;ck:&gt;&lt;cl:&gt;&lt;cf:&gt;&lt;cotfupm:&gt;&lt;ct:Medium&gt;&lt;cs:6.002362&gt;&lt;capk:Metrics&gt;&lt;ctk:-45&gt;&lt;cl:7.228346&gt;&lt;cf:A-OTF 中ゴシックBBB Pr6N&gt;&lt;cotfupm:1&gt;30年以上にわたり高等教育や産業界で広く使われてきた&lt;ct:&gt;&lt;cs:&gt;&lt;capk:&gt;&lt;ctk:&gt;&lt;cl:&gt;&lt;cf:&gt;&lt;cotfupm:&gt;&lt;ct:Medium&gt;&lt;cs:6.002362&gt;&lt;capk:Metrics&gt;&lt;cl:7.228346&gt;&lt;cf:A-OTF 中ゴシックBBB Pr6N&gt;&lt;cotfupm:1&gt;Mathematica。その開発元のウルフラム・リサーチのトレーナーによる実用的参考書。何千もの人々に教えてきた経験をもとに、広範囲にわたる実用的な知識や、短く明解な計算の方法を解説。&lt;ct:&gt;&lt;cs:&gt;&lt;capk:&gt;&lt;cl:&gt;&lt;cf:&gt;&lt;cotfupm:&gt;&lt;ct:Medium&gt;&lt;cs:6.002362&gt;&lt;capk:Metrics&gt;&lt;ck:0&gt;&lt;cl:7.228346&gt;&lt;cf:A-OTF 中ゴシックBBB Pr6N&gt;&lt;cotfupm:1&gt;&lt;ct:&gt;&lt;cs:&gt;&lt;capk:&gt;&lt;ck:&gt;&lt;cl:&gt;&lt;cf:&gt;&lt;cotfupm:&gt;</t>
  </si>
  <si>
    <t>B5・500ページ</t>
  </si>
  <si>
    <t>9784621307625</t>
  </si>
  <si>
    <t>9784621305225</t>
  </si>
  <si>
    <t>9784627097216</t>
  </si>
  <si>
    <t>確率的シミュレーション</t>
  </si>
  <si>
    <t>大久保潤</t>
  </si>
  <si>
    <t>確率モデルの導出からアルゴリズムの実装例、さらにデータから確率モデルを推定する方法までを平易に解説。これから確率的シミュレーションを学ぶ人のみならず、関連する分野の研究者まで、確率的な現象を扱うすべての人におすすめの一冊。</t>
  </si>
  <si>
    <t>菊・272ページ</t>
  </si>
  <si>
    <t>9784254131444</t>
  </si>
  <si>
    <t>非平衡と相転移 新装版</t>
  </si>
  <si>
    <t>川崎恭治</t>
  </si>
  <si>
    <t>本書は『非平衡と相転移』（2000年刊）を底本として刊行したものです。ミクロとマクロの中間に位置する物理を連続体的観点を軸に記述した待望の書。〔内容〕非平衡とは／平衡相転移／気体の動力学／線形応答理論の概要／動的臨界現象／秩序化過程の動力学／運動方程式の縮約／他</t>
  </si>
  <si>
    <t>9784320036253</t>
  </si>
  <si>
    <t>量子力学講義Ⅰ</t>
  </si>
  <si>
    <t>近藤慶一</t>
  </si>
  <si>
    <t>本書は、現時点で「完成した」とみなされている量子力学の内容を、量子現象の個々の具体的事例から帰納的に積み上げていくのではなく、少数の妥当と思われる、できる限り一般的な原理から出発して、その帰結を演繹的に導く形で提示することを目指した現代の量子力学への教科書である。</t>
  </si>
  <si>
    <t>9784320036260</t>
  </si>
  <si>
    <t>量子力学講義Ⅱ</t>
  </si>
  <si>
    <t>9784065319017</t>
  </si>
  <si>
    <t>45</t>
  </si>
  <si>
    <t>9784065322444</t>
  </si>
  <si>
    <t>9784065316535</t>
  </si>
  <si>
    <t>9784065280164</t>
  </si>
  <si>
    <t>9784065266311</t>
  </si>
  <si>
    <t>9784065291894</t>
  </si>
  <si>
    <t>9784065263112</t>
  </si>
  <si>
    <t>9784065205105</t>
  </si>
  <si>
    <t>9784065169971</t>
  </si>
  <si>
    <t>9784061532809</t>
  </si>
  <si>
    <t>9784785329228</t>
  </si>
  <si>
    <t>超伝導磁束状態の物理</t>
  </si>
  <si>
    <t>門脇和男　編</t>
  </si>
  <si>
    <t>“超伝導磁束状態”の研究は基礎から応用を含む幅広い分野に波及し、改めて包括的な専門書を望む声が高まってきた。そこで、今後の発展に寄与することを目的として、超伝導磁束状態の研究を牽引してきた国内の第一線の研究者の方々に、専門的な立場から分野ごとに細かく執筆していただいた。</t>
  </si>
  <si>
    <t>9784621308516</t>
  </si>
  <si>
    <t>第3版 シュッツ 相対論入門 ハードカバー版</t>
  </si>
  <si>
    <t>江里口良治、二間瀬敏史　訳</t>
  </si>
  <si>
    <t>難解と思われがちな相対性理論について、簡単な数学の知識だけで読み進められるようやさしく、丁寧に解説。本書は第2版の刊行から約12年ぶりの改訂版であり、2015年に初めて成功した重力波直接検出に関する章「重力波天文学」を新たに追加。</t>
  </si>
  <si>
    <t>A5・688ページ</t>
  </si>
  <si>
    <t>9784621304310</t>
  </si>
  <si>
    <t>9784621300145</t>
  </si>
  <si>
    <t>9784627922518</t>
  </si>
  <si>
    <t>分子動力学法と原子間ポテンシャル</t>
  </si>
  <si>
    <t>渡邉孝信</t>
  </si>
  <si>
    <t>初学者に向けて、初歩的な知識から実践的な計算手法まで解説。とくに、シミュレーションで重要な原子間ポテンシャルを網羅的に取り上げます。どういった対象に利用できるのか、どういったパラメータがあるのかが理解できます。計算プログラム「LAMMPS」の使い方や計算例も紹介。</t>
  </si>
  <si>
    <t>菊・240ページ</t>
  </si>
  <si>
    <t>9784627170322</t>
  </si>
  <si>
    <t>9784627170919</t>
  </si>
  <si>
    <t>46</t>
  </si>
  <si>
    <t>9784254252729</t>
  </si>
  <si>
    <t>高分子材料の事典</t>
  </si>
  <si>
    <t>高分子学会　編</t>
  </si>
  <si>
    <t>高分子材料は成形加工が容易，軽いなどの優れた特性をもち，日用品から建築・土木，医療，エネルギー，宇宙開発に至るまで広範な分野で利用されている。本書では「材料としての高分子」にフォーカスし，約300のトピックを見開き形式で解説。</t>
  </si>
  <si>
    <t>9784254252743</t>
  </si>
  <si>
    <t>9784000800907</t>
  </si>
  <si>
    <t>長倉三郎、井口洋夫、江沢洋、岩村秀、佐藤文隆、久保亮五 編</t>
  </si>
  <si>
    <t>9784759820560</t>
  </si>
  <si>
    <t>基礎講座　有機化学</t>
  </si>
  <si>
    <t>松島芳隆、渡邊総一郎、古荘義雄</t>
  </si>
  <si>
    <t>あたりまえのことも丁寧に解説する，教育的配慮の行き届いた和製オールカラー教科書。</t>
  </si>
  <si>
    <t>2022年4月</t>
  </si>
  <si>
    <t>9784759814064</t>
  </si>
  <si>
    <t>持続可能な社会を支えるゴム・エラストマー</t>
  </si>
  <si>
    <t>エラストマーは常温で弾性を示す物質であり，粘弾性を示すゴムが代表だ．タイヤ用途が中心だが，電子材料や医療用材料からビル（免震ゴム）や橋桁などの巨大建造物まで，その用途は広がりを見せている．とりわけ化学架橋構造を持たない熱可塑性エラストマーの利用は大きく進展している．</t>
  </si>
  <si>
    <t>2023年4月</t>
  </si>
  <si>
    <t>9784759814057</t>
  </si>
  <si>
    <t>生体分子環境の化学</t>
  </si>
  <si>
    <t>生体分子は，細胞内で正確かつ高度な反応を司っているが，従来の研究では，細胞内から必要な分子を取りだし，その機能を試験管内で調べることが主流であった．しかし，試験管内で得た知見と細胞内での生体分子の振る舞いが合致しない場合が多々あり，分子環境の違いがその原因にあると考えられている．</t>
  </si>
  <si>
    <t>2023年2月</t>
  </si>
  <si>
    <t>9784764906846</t>
  </si>
  <si>
    <t>9784764906778</t>
  </si>
  <si>
    <t>船津公人・井上貴央・西川大貴</t>
  </si>
  <si>
    <t>9784065207888</t>
  </si>
  <si>
    <t>9784065261262</t>
  </si>
  <si>
    <t>9784065238059</t>
  </si>
  <si>
    <t>9784065225479</t>
  </si>
  <si>
    <t>9784065190050</t>
  </si>
  <si>
    <t>9784065218273</t>
  </si>
  <si>
    <t>9784065203866</t>
  </si>
  <si>
    <t>47</t>
  </si>
  <si>
    <t>9784061569041</t>
  </si>
  <si>
    <t>9784061543904</t>
  </si>
  <si>
    <t>9784807913473</t>
  </si>
  <si>
    <t>9784807909636</t>
  </si>
  <si>
    <t>9784807908004</t>
  </si>
  <si>
    <t>9784807907533</t>
  </si>
  <si>
    <t>9784807908820</t>
  </si>
  <si>
    <t>9784807908509</t>
  </si>
  <si>
    <t>9784807908516</t>
  </si>
  <si>
    <t>9784807909070</t>
  </si>
  <si>
    <t xml:space="preserve">9784621307823	</t>
  </si>
  <si>
    <t>有機反応機構の書き方 第2版</t>
  </si>
  <si>
    <t>奥山格　訳</t>
  </si>
  <si>
    <t>どのような有機反応に出合っても合理的な反応機構を書けるようになる。遷移金属介在反応と遷移金属触媒反応についても有機反応機構の立場から有機金属化学の考え方を解説。それぞれの反応を電子の流れで示すことにより、メカニズムと電子論を理解できる。生化学反応機構，C-H活性化など加筆。</t>
  </si>
  <si>
    <t>9784621308721</t>
  </si>
  <si>
    <t>爆発物探知・CBRNEテロ対策ハンドブック　第2版</t>
  </si>
  <si>
    <t>中村順、中山良男</t>
  </si>
  <si>
    <t>爆発物探知に関する貴重な情報・データとCBRNEテロに対する基礎知識を網羅。本改訂では近年のテロ事例を掲載し、科学技術の発展に伴う新たなテロの脅威への対策を紹介。テロを未然に防ぐ手立てとしての爆発物探知に関して、学術的にわかりやすく解説した。</t>
  </si>
  <si>
    <t>A5・170ページ</t>
  </si>
  <si>
    <t>9784621308783</t>
  </si>
  <si>
    <t>化学プロセスの事故から学ぶ リスクに基づくプロセス安全管理のポイント</t>
  </si>
  <si>
    <t>若倉正英、新井充、鈴木和彦、牧野良次、和田有司　訳</t>
  </si>
  <si>
    <t>CCPS/AIChE著”More Incidents that Define Process Safety”の完訳。事故とRBPSが業務にどのように影響を与えるか、自社の業務に類似する業界の事故から、事故の教訓を自分たちの業務のプロセス安全にどう生かし適用するか学ぶことができる。</t>
  </si>
  <si>
    <t>9784621305218</t>
  </si>
  <si>
    <t>化学便覧 基礎編 改訂6版</t>
  </si>
  <si>
    <t>公益社団法人 日本化学会　編</t>
  </si>
  <si>
    <t>化学便覧基礎編の改訂版。信頼性の高いデータ集という品格と品質を維持しつつ、最近16年の進歩を反映した新たなデータを掲載。※冊子をご購入の方は、特典としてWeb版（「化学書資料館」の化学便覧基礎編部分）を1年間ご利用いただけます。</t>
  </si>
  <si>
    <t>B5・1534ページ</t>
  </si>
  <si>
    <t>9784621307144</t>
  </si>
  <si>
    <t>9784621304976</t>
  </si>
  <si>
    <t>48</t>
  </si>
  <si>
    <t>9784621089484</t>
  </si>
  <si>
    <t>9784627242333</t>
  </si>
  <si>
    <t>9784320047372</t>
  </si>
  <si>
    <t>9784320047389</t>
  </si>
  <si>
    <t>9784764905443</t>
  </si>
  <si>
    <t>纐纈 一起</t>
  </si>
  <si>
    <t>9784772253420</t>
  </si>
  <si>
    <t>津波詳細地図にみる東日本大震災の10年</t>
  </si>
  <si>
    <t xml:space="preserve"> 原口　強、今村文彦、菅原大助、岩松　暉</t>
  </si>
  <si>
    <t>津波の浸水域をいまの地図に重ね合わせると何が見えてくるのか。復興に伴い地域が大きく変貌した岩手・宮城・福島県沿岸の新旧地形図を掲載。さらに、この10年の間に得られた津波に関する科学的知見と、津波伝播・浸水シミュレーションCGが見られるQRコード付き。</t>
  </si>
  <si>
    <t>A4・192ページ</t>
  </si>
  <si>
    <t>9784772271196</t>
  </si>
  <si>
    <t>東日本大震災津波詳細地図　改訂保存版</t>
  </si>
  <si>
    <t>原口　強、岩松　暉</t>
  </si>
  <si>
    <t>大津波の事実を後世に正確に伝えるために、著者自らが8000kmを現地踏査！地形図上に津波浸水域と浸水深さを表示。青森下北半島の尻屋崎から、千葉県南西端までの海岸線の2万5000分の1地形図を原寸ですべて収録。</t>
  </si>
  <si>
    <t>2013年10月刊行</t>
  </si>
  <si>
    <t>A4・264ページ</t>
  </si>
  <si>
    <t>9784772241946</t>
  </si>
  <si>
    <t>雪氷学</t>
  </si>
  <si>
    <t>亀田貴雄、高橋修平</t>
  </si>
  <si>
    <t>雪氷学の基本事項を網羅解説するとともに、雪氷災害などの応用分野や近年解明されている宇宙の氷の概略も加えた雪氷学テキスト。雪結晶分類（グローバル分類）121種類について、これまでの分類の経緯も含めて解説。従来の雪氷学の個別事項の知識について、最新分類基準をもとに理解できる。</t>
  </si>
  <si>
    <t>9784772242356</t>
  </si>
  <si>
    <t>自然災害地</t>
  </si>
  <si>
    <t>池田　碩</t>
  </si>
  <si>
    <t>防災・減災のために、過去の災害とその後の変化に注目し、「災害地から学ぶべき教訓」を見つけることの重要性を説く。阪神淡路大震災、東日本大震災を中心に、著者自らが現地調査を行った日本・世界の地震災害地および豪雨・土石流災害地を取り上げ、災害の状況とその後の地域の変化を記録した。</t>
  </si>
  <si>
    <t>2023年12月</t>
  </si>
  <si>
    <t>B5・190ページ</t>
  </si>
  <si>
    <t>9784772253345</t>
  </si>
  <si>
    <t>中央構造線断層帯</t>
  </si>
  <si>
    <t>岡田篤正</t>
  </si>
  <si>
    <t>活断層周辺地域の地下構造や地震の確率など、活断層研究の第一人者による調査・研究の成果をまとめた集大成。</t>
  </si>
  <si>
    <t>2020年6月</t>
  </si>
  <si>
    <t>B5・378ページ</t>
  </si>
  <si>
    <t>9784807920488</t>
  </si>
  <si>
    <t>9784487816545</t>
  </si>
  <si>
    <t>2023年7月</t>
  </si>
  <si>
    <t>9784621307762</t>
  </si>
  <si>
    <t>9784254180633</t>
  </si>
  <si>
    <t>生物地球化学事典</t>
  </si>
  <si>
    <t>H．シュレシンジャー、S．バーンハート／智和正明　訳</t>
  </si>
  <si>
    <t>地球全体の化学的・生物学的な物質循環と環境変動を，最新の知見に基づいて包括的に解説する。〔内容〕プロセスと反応／誕生／大気／岩石圏／陸域生態系の炭素循環／陸上の生物地球化学的循環／湿地生態系／陸水／海洋／地球の水循環／地球の炭素・酸素循環／地球の窒素・リン・カリウム循環／他</t>
  </si>
  <si>
    <t>49</t>
  </si>
  <si>
    <t>9784254431292</t>
  </si>
  <si>
    <t>9784000803144</t>
  </si>
  <si>
    <t>巌佐庸、倉谷滋、斎藤成也、塚谷裕一 編</t>
  </si>
  <si>
    <t>9784759820911</t>
  </si>
  <si>
    <t>マリエル生命科学（原著　第4版）</t>
  </si>
  <si>
    <t>坪井貴司　監訳、前川文彦　監訳、北口哲也　監訳</t>
  </si>
  <si>
    <t>9784320058385</t>
  </si>
  <si>
    <t>9784320058330</t>
  </si>
  <si>
    <t>9784320058156</t>
  </si>
  <si>
    <t>9784320058149</t>
  </si>
  <si>
    <t>9784320057906</t>
  </si>
  <si>
    <t>9784065334348</t>
  </si>
  <si>
    <t>システム生物学入門</t>
  </si>
  <si>
    <t>畠山哲央、姫岡優介</t>
  </si>
  <si>
    <t>遺伝、酵素反応、代謝、進化、生態系など、生命現象に通底する法則や原理を、数学と物理の視点から導く！教養課程で学ぶ微分積分と線形代数のみを前提として記述した。生物・数学・物理の全学徒に満を持して推奨する、決定版のテキスト！</t>
  </si>
  <si>
    <t>9784065308158</t>
  </si>
  <si>
    <t>9784061538962</t>
  </si>
  <si>
    <t>9784385162409</t>
  </si>
  <si>
    <t>9784785358761</t>
  </si>
  <si>
    <t>食虫植物 —多様性と進化—</t>
  </si>
  <si>
    <t>長谷部光泰</t>
  </si>
  <si>
    <t>本書は長年、食虫植物に魅せられた著者が、膨大な野外調査と豊富な写真を使って、食虫植物の多様性と進化についてまとめた。世界中を歩き廻って集めた2000枚以上の写真と図によってその魅力と不思議を存分に紹介し、あわせて食虫植物の基礎から最新研究までを網羅して解説した。</t>
  </si>
  <si>
    <t>B5・362ページ</t>
  </si>
  <si>
    <t>9784487815760</t>
  </si>
  <si>
    <t>2022年8月</t>
  </si>
  <si>
    <t>9784487814336</t>
  </si>
  <si>
    <t>2021年7月</t>
  </si>
  <si>
    <t>9784487812585</t>
  </si>
  <si>
    <t>2020年7月</t>
  </si>
  <si>
    <t>50</t>
  </si>
  <si>
    <t>9784130602471</t>
  </si>
  <si>
    <t>イリオモテヤマネコ</t>
  </si>
  <si>
    <t>土肥昭夫、伊澤雅子 編</t>
  </si>
  <si>
    <t>世界自然遺産の島に暮らす特別天然記念物——イリオモテヤマネコ。その発見からの詳細な研究史をふまえて、かれらの行動、生態、進化など、さまざまな分野からアプローチしたイリオモテヤマネコの決定版モノグラフ。</t>
  </si>
  <si>
    <t>A5・402ページ</t>
  </si>
  <si>
    <t>9784815811099</t>
  </si>
  <si>
    <t>2022年12月</t>
  </si>
  <si>
    <t>9784621308042</t>
  </si>
  <si>
    <t>霊長類学の百科事典</t>
  </si>
  <si>
    <t>日本霊長類学会　編</t>
  </si>
  <si>
    <t>日本霊長類学会による霊長類を総合理解するために編まれた事典。霊長類学の歴史、霊長類の分類・系統・進化、形態、遺伝、脳や生理・医科学、心理・認知、行動、社会と生態などの側面から霊長類研究にアプローチし、ひいては野生霊長類の保全や飼育霊長類の福祉の向上にも活かせる話題豊富な内容。</t>
  </si>
  <si>
    <t>9784621308837</t>
  </si>
  <si>
    <t>クラシックサイエンス 植物の触覚器官</t>
  </si>
  <si>
    <t>片岡博尚　訳</t>
  </si>
  <si>
    <t>本書では、植物のどこで昆虫の接触や植物自身が動くことにより支持物体に接触したことを受容するのか、また、そのような機械刺激が受容される仕組みを、単に植物を観察するだけでなく、針や毛を使って感受細胞を探し、顕微鏡切片を作って解明しようとしている。</t>
  </si>
  <si>
    <t>A5・236ページ</t>
  </si>
  <si>
    <t>9784621307977</t>
  </si>
  <si>
    <t>ミッテルバッハ・マギル群集生態学</t>
  </si>
  <si>
    <t>門脇浩明、山道真人、内海俊介　訳</t>
  </si>
  <si>
    <t>群集生態学は、捕食や競争のような、群集の構造や成り立ちに影響する種間相互作用を研究する学問であり、基礎生態学の一領域でありながら、応用分野のベースとなる領域でもある。本書は、基礎的な考え方から、豊富なケーススタディの説明、未解決問題の今後の方向性までを包括的にまとめた教科書。</t>
  </si>
  <si>
    <t>9784621303177</t>
  </si>
  <si>
    <t>9784621303092</t>
  </si>
  <si>
    <t>9784621305898</t>
  </si>
  <si>
    <t>9784054069442</t>
  </si>
  <si>
    <t>13-1_Gakken</t>
  </si>
  <si>
    <t>Gakken</t>
  </si>
  <si>
    <t>日本の小蛾類</t>
  </si>
  <si>
    <t>那須義次、広渡俊哉、坂巻祥孝、岸田泰則</t>
  </si>
  <si>
    <t>日本産小蛾類、約３３００種を掲載したミクロ入門の決定版。原寸がわかる標本写真と必要最小限の記述で、日本産小蛾類を総覧する。コンパクトなサイズで持ち運びしやすく、野外での採集にも役立つ。「日本産蛾類標準図鑑」以降の新種・未記載種も多数収録。</t>
  </si>
  <si>
    <t>2023年9月</t>
  </si>
  <si>
    <t>B5・192ページ</t>
  </si>
  <si>
    <t>9784054053564</t>
  </si>
  <si>
    <t>日本産シダ植物標準図鑑１</t>
  </si>
  <si>
    <t>海老原淳／日本シダの会　協力</t>
  </si>
  <si>
    <t>日本産のシダ植物を分子系統学的手法で解析・整理した分類にのっとった図鑑。写真・図版で個々の特徴を示し、生育環境や部位ごとに規則的に解説し、初心者でも比較や検索しやすい検索表充実。また分布は解説のほかに、分布図でも掲載。</t>
  </si>
  <si>
    <t>2016年7月</t>
  </si>
  <si>
    <t>A4・450ページ</t>
  </si>
  <si>
    <t>9784054067929</t>
  </si>
  <si>
    <t>日本の蛾</t>
  </si>
  <si>
    <t>岸田泰則</t>
  </si>
  <si>
    <t>日本に生息する主要な蛾類を集めた図鑑。ふつうに見られる蛾、人気のある蛾など、一般の愛好家が収集や採集の対象にする蛾を、野外の観察にも使えるようにコンパクトなサイズで、一冊に集約した図鑑。最近の新種もページを立てて掲載している。</t>
  </si>
  <si>
    <t>9784254310962</t>
  </si>
  <si>
    <t>細胞培養・組織培養の技術 第4版</t>
  </si>
  <si>
    <t>日本組織培養学会　編</t>
  </si>
  <si>
    <t>研究現場で即座に利用可能な組織培養実験の標準的技術マニュアル。〔内容〕必要な設備，器具，試薬と基礎知識／基本的手技／初代培養法／三次元培養法／癌細胞培養法／幹細胞培養（再生医療）／各種臓器からの細胞の培養法／他。</t>
  </si>
  <si>
    <t>9784254310979</t>
  </si>
  <si>
    <t>疫学の事典</t>
  </si>
  <si>
    <t>◆日本疫学会　監修</t>
  </si>
  <si>
    <t>疫学（人の集団における病気の原因，診断，治療，予防対策などを明らかにする学問）の重要なキーワードを見開き単位で簡潔に解説した事典．従来の教科書とは異なり，豊富な事例で読みやすく実践的な内容．「再生産数」など，疫学的な用語・知見の理解のためにも必携の一冊．</t>
  </si>
  <si>
    <t>9784254171815</t>
  </si>
  <si>
    <t>51</t>
  </si>
  <si>
    <t>9784254171754</t>
  </si>
  <si>
    <t>9784385162515</t>
  </si>
  <si>
    <t>9784794226020</t>
  </si>
  <si>
    <t>運動しても痩せないのはなぜか</t>
  </si>
  <si>
    <t>ハーマン・ポンツァー 著、小巻靖子 訳</t>
  </si>
  <si>
    <t>1日の総消費カロリーは、運動しても増えていなかった!測定技術の革命的進歩で明らかに。数多くの対象のカロリー消費を測定してきた進化人類学者が、ダイエット論争と人類進化というまったく違う領域の謎に、常識を覆す答えを提示する。ダイエット論争に決定的データを突きつける。</t>
  </si>
  <si>
    <t>四六判・392ページ</t>
  </si>
  <si>
    <t>9784807920518</t>
  </si>
  <si>
    <t>9784807920181</t>
  </si>
  <si>
    <t>9784807920259</t>
  </si>
  <si>
    <t>9784807913466</t>
  </si>
  <si>
    <t>9784807909810</t>
  </si>
  <si>
    <t>9784807909865</t>
  </si>
  <si>
    <t>9784540231728</t>
  </si>
  <si>
    <t>実践ガイド　生態学的土づくり</t>
  </si>
  <si>
    <t>フレッド・マグドフ､ハロルド・ヴァン・エス 著／山田正美 訳</t>
  </si>
  <si>
    <t>大規模大型機械化農業が主流の米国で問題となっている、風雨で表土が流される土壌流亡や干ばつ害。不耕起、カバークロップなど、現場の動きをとらえた、持続可能な土づくりガイドの翻訳書。耕さず（あるいは耕しすぎず）、地表面を緑肥などで覆う土壌管理などについて、試験データと農家事例で解説。</t>
  </si>
  <si>
    <t>9784540231353</t>
  </si>
  <si>
    <t>9784582542684</t>
  </si>
  <si>
    <t>9784621306604</t>
  </si>
  <si>
    <t>9784758122504</t>
  </si>
  <si>
    <t>達人に訊くバイオ画像取得と定量解析Q&amp;A</t>
  </si>
  <si>
    <t>加藤　輝、小山宏史　編</t>
  </si>
  <si>
    <t>顕微鏡観察像の定量データ解析に課題を抱えていませんか．観察・解析に際しての疑問や悩みに，初学者の課題に向き合ってきた執筆陣が基礎から答えます．あなたもImageJを使いこなして望むデータを得ましょう！</t>
  </si>
  <si>
    <t>B5・220ページ</t>
  </si>
  <si>
    <t>9784758122665</t>
  </si>
  <si>
    <t>全ゲノム・エクソーム遺伝統計解析</t>
  </si>
  <si>
    <t>田宮　元　編</t>
  </si>
  <si>
    <t>今は全ゲノム解析の時代！ますます注目高まる遺伝統計学をこの機会に身につけよう．PythonとRの実例を追っていけば，VCFファイルの扱い方，PRS/PGSの計算，疾患リスク予測の概念など理解できます！</t>
  </si>
  <si>
    <t>B5・268ページ</t>
  </si>
  <si>
    <t>9784758122689</t>
  </si>
  <si>
    <t>ライトシート顕微鏡実践ガイド</t>
  </si>
  <si>
    <t>洲﨑悦生　編</t>
  </si>
  <si>
    <t>脳神経・発生・がん分野で注目が集まり，透明化組織のまるごと観察やライブイメージングが可能な「ライトシート顕微鏡」の初の実験書が登場．サンプルの準備から，実際の撮影や発展的手法までを丁寧に解説した一冊．</t>
  </si>
  <si>
    <t>B5・203ページ</t>
  </si>
  <si>
    <t>52</t>
  </si>
  <si>
    <t>9784758122610</t>
  </si>
  <si>
    <t>9784758122542</t>
  </si>
  <si>
    <t>9784254266528</t>
  </si>
  <si>
    <t>9784254410419</t>
  </si>
  <si>
    <t>9784863102170</t>
  </si>
  <si>
    <t>9784873547701</t>
  </si>
  <si>
    <t>建築音響物理学</t>
  </si>
  <si>
    <t>豊田政弘</t>
  </si>
  <si>
    <t>建築に必要・不要な音を知り、それらの挙動を踏まえた音響設計を行うための物理について、基礎から応用までを丁寧かつ精緻に解説。音波の基礎をはじめとし、聴きたい音をより良く聴かせる室内音響工学、聞きたくない音をより抑える騒音制御工学、そして、計算機を利用した数値解析技術を取りあつかう。</t>
  </si>
  <si>
    <t>9784794226167</t>
  </si>
  <si>
    <t>ユハニ・パッラスマー/百合田香織 訳</t>
  </si>
  <si>
    <t>四六判・208ページ</t>
  </si>
  <si>
    <t>9784805509760</t>
  </si>
  <si>
    <t>ゴシック空間の形成</t>
  </si>
  <si>
    <t>佐藤達生</t>
  </si>
  <si>
    <t>ゴシック建築の身廊壁が線条的特質を獲得する過程（線条化の過程）とゴシック建築の構造的特徴がそれにどのように関わったかを明らかにし、中世建築史上非常に重要な論題であるゴシック身廊空間形成の解明に迫る著者永年の研究成果。</t>
  </si>
  <si>
    <t>Ｂ5・424ページ</t>
  </si>
  <si>
    <t>9784582544510</t>
  </si>
  <si>
    <t>堀部安嗣 作品集</t>
  </si>
  <si>
    <t>確かな住宅づくりでいま最も注目を集める、建築家・堀部安嗣の建築作品集。デビュー以来20年間の全作品を自ら解説し、撮り下ろしの写真と美しいドローイング、各種図面も完全収録した、待望の決定版。</t>
  </si>
  <si>
    <t>２０１５年３月刊行</t>
  </si>
  <si>
    <t>B4変　528ページ</t>
  </si>
  <si>
    <t>9784621305812</t>
  </si>
  <si>
    <t>9784621304082</t>
  </si>
  <si>
    <t>9784254102970</t>
  </si>
  <si>
    <t>9784254201703</t>
  </si>
  <si>
    <t>9784274231094</t>
  </si>
  <si>
    <t>3Dでみるメカニズム図典</t>
  </si>
  <si>
    <t>関口相三、平野重雄　編著</t>
  </si>
  <si>
    <t>身の回りにある機械は、各種機構のしくみとそのしくみの組合せによって動いている。機械設計では、そのしくみと特性を充分に理解する必要がある。本書は、機械設計に必要な各種機械要素・機構を3Dモデリング図と2D図で同一ページ上に展開し、そのしくみをより具体的な形で見てわかるように解説。</t>
  </si>
  <si>
    <t>53</t>
  </si>
  <si>
    <t>9784764904736</t>
  </si>
  <si>
    <t>ロボット制御学ハンドブック</t>
  </si>
  <si>
    <t>松野 文俊、大須賀 公一、松原 仁</t>
  </si>
  <si>
    <t>全31章で構成され、ロボット制御に関係する研究者、技術者、必携必読の書！【目次】ロボット制御へのいざない／力学モデリング／センサ・アクチュエータ系のモデリング／アクティブモデリング／制御基礎／ロボットアームの制御／車輪型移動ロボットの制御／脚ロボットの制御／制御系の実装技術</t>
  </si>
  <si>
    <t>9784764906679</t>
  </si>
  <si>
    <t>9784764906587</t>
  </si>
  <si>
    <t>9784065170069</t>
  </si>
  <si>
    <t>9784621307847</t>
  </si>
  <si>
    <t>9784621303771</t>
  </si>
  <si>
    <t>9784627676718</t>
  </si>
  <si>
    <t>9784274231278</t>
  </si>
  <si>
    <t>電力系統(第2版)</t>
  </si>
  <si>
    <t>前田隆文</t>
  </si>
  <si>
    <t>電力系統の構成と各要素の平常時・異常時特性、電力系統の平常時の需給、周波数や電圧の制御、事故発生時の保護と安定化対策など、電力系統全体と個別設備との関係をつかむことに配慮して解説。個々の専門書では省略しがちな基礎理論を、電気回路、力学、制御工学などの関連分野をつないで丁寧に説明。</t>
  </si>
  <si>
    <t>9784274231018</t>
  </si>
  <si>
    <t>SystemVerilogによるFPGA/ディジタル回路設計入門</t>
  </si>
  <si>
    <t>小林和淑　監修／小林和淑、寺澤真一、𠮷河武文、塩見準、門本淳一郎</t>
  </si>
  <si>
    <t>若い技術者や学生向けに、最近のSystemVerilogによるデジタル回路設計を解説する入門書。FPGAへの実装やデジタル回路の基礎からSystemVerilogによるRISC V設計、Verilog HDLと比較しての注意点など、実践的な内容を解説。</t>
  </si>
  <si>
    <t>B5変・192ページ</t>
  </si>
  <si>
    <t>9784807920358</t>
  </si>
  <si>
    <t>9784621308653</t>
  </si>
  <si>
    <t>有機ELのデバイス物理</t>
  </si>
  <si>
    <t>筒井哲夫、安田剛</t>
  </si>
  <si>
    <t>有機半導体の中で有機ELに特化したデバイス物理の専門書。有機ELを非晶性ガラス有機半導体として扱い、世界規模で大量に社会実装されており、典型的な素子構成である積層薄膜型素子に特化して動作原理を解説。有機ELの基礎を学ぶ研究者や、有機ELの研究開発現場の技術者に必携の一冊。</t>
  </si>
  <si>
    <t>A5・374ページ</t>
  </si>
  <si>
    <t>9784621306413</t>
  </si>
  <si>
    <t>9784757103979</t>
  </si>
  <si>
    <t>06-2_NTT出版</t>
  </si>
  <si>
    <t>NTT出版</t>
  </si>
  <si>
    <t>完全対策 インターネット検定 .com Master BASIC 問題＋総まとめ</t>
  </si>
  <si>
    <t>小林道夫 監修</t>
  </si>
  <si>
    <t>NTTコミュニケーションズが発行する公式テキストを補完し、同検定の必修テーマの問題演習と要点解説に絞り、効率のよい検定対策や受検直前の総仕上げに最適な一冊。実際の出題に即した試験一回分の模擬問題も収録(2020年4月刊行の公式テキスト第4版対応)</t>
  </si>
  <si>
    <t>54</t>
  </si>
  <si>
    <t>9784764906471</t>
  </si>
  <si>
    <t>9784764906563</t>
  </si>
  <si>
    <t>9784764906648</t>
  </si>
  <si>
    <t>9784764960602</t>
  </si>
  <si>
    <t>9784764905603</t>
  </si>
  <si>
    <t>R セジウィック／野下浩平・星 守・佐藤 創・田口 東 訳</t>
  </si>
  <si>
    <t>9784764905665</t>
  </si>
  <si>
    <t>R　セジウィック／田口 東・高松 瑞代・高澤 兼二郎　訳</t>
  </si>
  <si>
    <t>9784764906327</t>
  </si>
  <si>
    <t>阿部圭一</t>
  </si>
  <si>
    <t>9784764906273</t>
  </si>
  <si>
    <t>柴田里程</t>
  </si>
  <si>
    <t>9784764906235</t>
  </si>
  <si>
    <t>9784764903630</t>
  </si>
  <si>
    <t>増田直紀</t>
  </si>
  <si>
    <t>9784764904231</t>
  </si>
  <si>
    <t>ギルバート・ストラング／日本応用数理学会　監訳</t>
  </si>
  <si>
    <t>9784065124765</t>
  </si>
  <si>
    <t>9784807909919</t>
  </si>
  <si>
    <t>9784295016557</t>
  </si>
  <si>
    <t>9784295009948</t>
  </si>
  <si>
    <t>55</t>
  </si>
  <si>
    <t>9784274231179</t>
  </si>
  <si>
    <t>画像生成AIと著作権について知っておきたい50の質問</t>
  </si>
  <si>
    <t>ニャタBE、花井裕也（株式会社アブストラクトエンジン）、谷直樹</t>
  </si>
  <si>
    <t>イラストレーター・弁護士・AI開発者という異なる立場の3名が、AIイラスト周辺の権利や倫理について論じる。3分野における基礎知識を説明しながら画像生成AIの課題と可能性を指摘。画像生成AIの学習データや出力に対して疑問をもつ人、画像生成AIの商用利用を考えている人なども読者対象。</t>
  </si>
  <si>
    <t>9784274231063</t>
  </si>
  <si>
    <t>音楽で身につけるディープラーニング</t>
  </si>
  <si>
    <t>北原鉄朗</t>
  </si>
  <si>
    <t>音楽の自動生成を題材にディープラーニングの代表的な手法を解説した入門書。PythonとTensorFlowを使って音楽データを学習させる。音符に文字を割り当て自然言語と同じように音楽を扱ったり、演奏内容をピアノロールに変換して画像として扱うなど、様々な手法を広く学ぶことができる。</t>
  </si>
  <si>
    <t>9784274230899</t>
  </si>
  <si>
    <t>ゲーム理論からの社会ネットワーク分析</t>
  </si>
  <si>
    <t>藤山英樹</t>
  </si>
  <si>
    <t>ゲーム理論から社会ネットワーク構造を明らかにする。経済学や社会学を専攻する学部学生をはじめ、理論的な社会分析に興味のある社会人を主な読者対象として、ゲーム理論とRを通じて、社会ネットワーク分析を学ぶもの。</t>
  </si>
  <si>
    <t>9784274231193</t>
  </si>
  <si>
    <t>機械学習による分子最適化—数理と実装—</t>
  </si>
  <si>
    <t>梶野洸著</t>
  </si>
  <si>
    <t>機械学習の初学者が分子構造の生成モデルや分子構造の最適化手法を理解できるよう、機械学習の基礎から分子構造の生成モデルや最適化手までを体系的にまとめた。数理的な内容だけでなく、Pythonによる実装を織り交ぜて説明。基礎知識だけでなく、実践に活かすところまで習得できる。</t>
  </si>
  <si>
    <t>9784873118369</t>
  </si>
  <si>
    <t>2018年7月</t>
  </si>
  <si>
    <t>9784873119069</t>
  </si>
  <si>
    <t>2020年4月</t>
  </si>
  <si>
    <t>9784873119755</t>
  </si>
  <si>
    <t>9784320125742</t>
  </si>
  <si>
    <t>Human-in-the-Loop機械学習</t>
  </si>
  <si>
    <t>Robert (Munro) Monarch/上田隼也、角野為耶、伊藤寛祥　訳</t>
  </si>
  <si>
    <t>本書では、アノテーションのプロセスに能動学習という機械学習手法を導入して、アノテーションの品質とコストパフォーマンスを劇的に向上させるテクニックを軸に、AIと人が互いに助け合いながらより良いAIシステムを開発するために役立つ、幅広く、かつ奥深い知見を提供する。</t>
  </si>
  <si>
    <t>B5・428ページ</t>
  </si>
  <si>
    <t>9784320124967</t>
  </si>
  <si>
    <t>9784320124592</t>
  </si>
  <si>
    <t>9784320124202</t>
  </si>
  <si>
    <t>9784764906754</t>
  </si>
  <si>
    <t>図解 深層学習</t>
  </si>
  <si>
    <t>小池敦</t>
  </si>
  <si>
    <t>深層学習の実践・応用へステップアップするための基礎がじっくりと学べる、第一歩に相応しい一冊【目次】深層学習と人工知能／教師あり学習／勾配法／確率と情報量／線形変換／共分散行列と多次元正規分布／ニューラルネットワークの基礎／畳み込みニューラルネットワーク</t>
  </si>
  <si>
    <t>9784764906570</t>
  </si>
  <si>
    <t>9784764906631</t>
  </si>
  <si>
    <t>9784764905160</t>
  </si>
  <si>
    <t>9784764906419</t>
  </si>
  <si>
    <t>56</t>
  </si>
  <si>
    <t>9784764906174</t>
  </si>
  <si>
    <t>9784764906532</t>
  </si>
  <si>
    <t>9784764906204</t>
  </si>
  <si>
    <t>9784764906044</t>
  </si>
  <si>
    <t>9784065132326</t>
  </si>
  <si>
    <t>9784065164044</t>
  </si>
  <si>
    <t>9784065206126</t>
  </si>
  <si>
    <t>9784627857315</t>
  </si>
  <si>
    <t>9784627826625</t>
  </si>
  <si>
    <t>9784295006053</t>
  </si>
  <si>
    <t>9784814400560</t>
  </si>
  <si>
    <t>入門 eBPF</t>
  </si>
  <si>
    <t>Liz Rice／武内覚、近藤宇智朗　訳</t>
  </si>
  <si>
    <t>eBPFは、さまざまなインフラ関連の分野のプラットフォームとして使用されるなど、近年最も注目されている技術の1つです。本書ではカーネルの機能を拡張する方法として注目度の高いeBPFについて、どんな技術であるか、何ができるかを概観することができます。</t>
  </si>
  <si>
    <t>B5変･228ページ</t>
  </si>
  <si>
    <t>9784814400478</t>
  </si>
  <si>
    <t>実践 メモリフォレンジック</t>
  </si>
  <si>
    <t>Svetlana Ostrovskaya、Oleg Skulkin／石川朝久、小林稔　技術監修／北原憲 訳</t>
  </si>
  <si>
    <t>本書ではインシデントレスポンスの一環であるメモリフォレンジックについてひと通り学ぶことができます。メモリフォレンジックは、揮発性情報であるメモリ上のデータを解析し、コンピュータ上でどのようなプログラムが動作し、どのような相手と通信していたかなどの情報を得ることができます。</t>
  </si>
  <si>
    <t>9784814400553</t>
  </si>
  <si>
    <t>データ保護完全ガイド</t>
  </si>
  <si>
    <t>W. Curtis Preston／佐野泰之　監訳／池田祥孝　訳</t>
  </si>
  <si>
    <t>本書はバックアップ＆リストアの上位概念であるデータ保護についての解説書です。データ保護に関係する製品を特定せず各分野の技術とその問題点を語るかたちになっており、それぞれの特徴、長所、短所を書き記すことで、読者がその項目の概要と本質を理解できるつくりになっています。</t>
  </si>
  <si>
    <t>9784320124929</t>
  </si>
  <si>
    <t>9784320122178</t>
  </si>
  <si>
    <t>57</t>
  </si>
  <si>
    <t>9784764906556</t>
  </si>
  <si>
    <t>9784627818811</t>
  </si>
  <si>
    <t>9784254122879</t>
  </si>
  <si>
    <t>データ構造とアルゴリズム —上達のための基本・常識—</t>
  </si>
  <si>
    <t>◆J．ウェングロフ／黒川利明　訳</t>
  </si>
  <si>
    <t>データ構造とアルゴリズムの基本を解説。式や変数はほぼ使わず，初学者でも直観的にわかるように具体的な数値やデータ，図，グラフを使って説明。初学者に最適な入門書〔内容〕データ構造やアルゴリズムの重要性／O表記／ハッシュテーブル／スタック／キュー／再帰／動的計画法／連結リスト／他</t>
  </si>
  <si>
    <t>9784295016366</t>
  </si>
  <si>
    <t>9784295017936</t>
  </si>
  <si>
    <t>9784814400195</t>
  </si>
  <si>
    <t>Pythonによるデータ分析入門</t>
  </si>
  <si>
    <t>Wes McKinney／瀬戸山雅人、小林儀匡　訳</t>
  </si>
  <si>
    <t>本書はPythonの代表的なデータ分析ツール、pandasの開発者Wes McKinneyによる書籍で、データ分析を行うための基本を網羅しています。データ分析を行うなら読むべき一冊として、必ず名前が挙がる書籍となっております。Python 3.10、pandas 2.0対応</t>
  </si>
  <si>
    <t>2023年8月</t>
  </si>
  <si>
    <t>B5変･614ページ</t>
  </si>
  <si>
    <t>9784814400461</t>
  </si>
  <si>
    <t>Python Distilled</t>
  </si>
  <si>
    <t>David M. Beazley／鈴木駿　訳</t>
  </si>
  <si>
    <t>本書は、Pythonの言語仕様に関するトピックの中でも重要なものを抽出しています。Pythonは本当に必要な情報が見つけづらい、たどりつけないという状況も起こりがちです。本書では本当に必要で重要な情報にアクセスできるよう、Pythonのエッセンスを凝縮した内容となっています。</t>
  </si>
  <si>
    <t>9784814400515</t>
  </si>
  <si>
    <t>詳解 Rustアトミック操作とロック</t>
  </si>
  <si>
    <t>Mara Bos／中田秀基　訳</t>
  </si>
  <si>
    <t>Rustでは並行性を持つプログラムを安全に記述することができます。本書はアトミック操作とロックの仕組みについての理解を深め、より安全で効率の良いコードを書くための指南書です。アーキテクチャやOSによる相違を知ることで、安全で高性能な並行処理プログラムを実装できるようになります。</t>
  </si>
  <si>
    <t>B5変･236ページ</t>
  </si>
  <si>
    <t>9784873119274</t>
  </si>
  <si>
    <t>2023年3月</t>
  </si>
  <si>
    <t>9784764906655</t>
  </si>
  <si>
    <t>9784764906969</t>
  </si>
  <si>
    <t>9784764906464</t>
  </si>
  <si>
    <t>9784764906426</t>
  </si>
  <si>
    <t>9784065282823</t>
  </si>
  <si>
    <t>9784065318195</t>
  </si>
  <si>
    <t>58</t>
  </si>
  <si>
    <t>9784807920570</t>
  </si>
  <si>
    <t>Python科学技術計算　第２版</t>
  </si>
  <si>
    <t>Christian Hill 著/大窪貴洋、松本洋介、飯島隆広、堀田英之 訳</t>
  </si>
  <si>
    <t>Pythonを用いて科学技術計算プログラミングについて、多数の実例を解説しながら習得を目指す中級者向け書籍</t>
  </si>
  <si>
    <t>B5 ・ 464ページ</t>
  </si>
  <si>
    <t>9784807920327</t>
  </si>
  <si>
    <t>9784807920303</t>
  </si>
  <si>
    <t>9784807920297</t>
  </si>
  <si>
    <t>9784807920266</t>
  </si>
  <si>
    <t>9784807920020</t>
  </si>
  <si>
    <t>9784807909957</t>
  </si>
  <si>
    <t>9784254102963</t>
  </si>
  <si>
    <t>9784254102949</t>
  </si>
  <si>
    <t>9784065330838</t>
  </si>
  <si>
    <t>いちばんわかりやすい科研費申請書の教科書</t>
  </si>
  <si>
    <t>9784065180181</t>
  </si>
  <si>
    <t>9784065243855</t>
  </si>
  <si>
    <t>9784065120446</t>
  </si>
  <si>
    <t>9784469269451</t>
  </si>
  <si>
    <t>59</t>
  </si>
  <si>
    <t>9784807920501</t>
  </si>
  <si>
    <t>女性が科学の扉を開くとき　</t>
  </si>
  <si>
    <t>リタ・コルウェル、シャロン・バーチュ・マグレイン 著/大隅典子 監訳/古川奈々子 訳</t>
  </si>
  <si>
    <t>科学界の差別と向き合い、男女問わず科学のために何ができるかを呼びかける。科学への情熱が眩しい一冊</t>
  </si>
  <si>
    <t>4-6判 344ページ</t>
  </si>
  <si>
    <t>9784807920280</t>
  </si>
  <si>
    <t>9784492800959</t>
  </si>
  <si>
    <t>科学文明の起源</t>
  </si>
  <si>
    <t>ジェイムズ・ポスケット／水谷淳　訳</t>
  </si>
  <si>
    <t>ヨーロッパ中心の科学史を覆す！科学革命は大陸を越えた文化交流と、古今東西の知られざる科学者のたゆまぬ努力によってもたらされた。現代世界の見方を変える、かつてない視点で描く近代科学の発達史。</t>
  </si>
  <si>
    <t>四六・566ページ</t>
  </si>
  <si>
    <t>9784621306642</t>
  </si>
  <si>
    <t>9784621306468</t>
  </si>
  <si>
    <t>9784623094417</t>
  </si>
  <si>
    <t>9784061556324</t>
  </si>
  <si>
    <t>9784794221018</t>
  </si>
  <si>
    <t>9784807905669</t>
  </si>
  <si>
    <t>9784621306208</t>
  </si>
  <si>
    <t>9784254510737</t>
  </si>
  <si>
    <t>正しく書いて読むための 英語前置詞事典</t>
  </si>
  <si>
    <t>畠山雄二　編</t>
  </si>
  <si>
    <t>豊かな意味を持つ英語の前置詞43個を取り上げ，意味と機能，語法と用法，日本語などとの比較，歴史と文化を解説。全体を俯瞰するコラムも充実〔内容〕about／above／across／after／up／with／within／without／前置詞とは何か／他。</t>
  </si>
  <si>
    <t>9784254510348</t>
  </si>
  <si>
    <t>9784305708779</t>
  </si>
  <si>
    <t>2019年7月</t>
  </si>
  <si>
    <t>9784762832222</t>
  </si>
  <si>
    <t>神経神学</t>
  </si>
  <si>
    <t>60</t>
  </si>
  <si>
    <t>9784875025382</t>
  </si>
  <si>
    <t>ライプニッツ著作集第II期　全3巻</t>
  </si>
  <si>
    <t>G・W・ライプニッツ/酒井潔、佐々木能章 監修</t>
  </si>
  <si>
    <t>混迷する17〜18世紀のヨーロッパにあって、世界を善き方向に変えるために生涯宮廷顧問官として活躍した哲人ライプニッツ。「理論を伴う実践」を生涯のモットーとした多方面にわたる提言を明かす。第II期全3巻。</t>
  </si>
  <si>
    <t>9784771033832</t>
  </si>
  <si>
    <t>ドイツ啓蒙の哲学者若きクリスティアン・ヴォルフの知識体系論</t>
  </si>
  <si>
    <t>山本道雄</t>
  </si>
  <si>
    <t>本書はヴォルフ３３歳の論理学書に焦点を定め、 若きヴォルフの思想の現代的可能性を剔抉する試みである。それによって三段論法で身を固めた体系家ヴォルフという通俗的なヴォルフ像を破壊し、カントとの対比でドイツ学校哲学の歴史に新しい解釈軸を導入する。</t>
  </si>
  <si>
    <t>9784771027718</t>
  </si>
  <si>
    <t>ドイツ啓蒙の哲学者クリスティアン・ヴォルフのハレ追放顛末記</t>
  </si>
  <si>
    <t>1721年、クリスティアン・ヴォルフはプロイセンのフリードリヒ王（一世）から突然、国外追放か、さもなければ絞首刑という刑を受ける。当時の思想界を震撼させたこの大事件の背景は何か。その思想的意味は？　内外の研究成果を旺盛に渉猟しながら、この事件の顛末を辿る。</t>
  </si>
  <si>
    <t>9784771036789</t>
  </si>
  <si>
    <t>9784771035348</t>
  </si>
  <si>
    <t>9784771034631</t>
  </si>
  <si>
    <t>9784771021686</t>
  </si>
  <si>
    <t>9784771034228</t>
  </si>
  <si>
    <t>9784861829840</t>
  </si>
  <si>
    <t>哲学用語入門</t>
  </si>
  <si>
    <t>T・W・アドルノ著　高橋順一　訳</t>
  </si>
  <si>
    <t>アドルノの遺作。用語解説による哲学入門！　46回に亙りフランクフルト大学で行われた円熟期の連続講義。観念論と実在論、合理論と経験論、唯心論と唯物論など数多の基本用語に論及しつつその哲学的意義と作用を平易に解説。</t>
  </si>
  <si>
    <t>２０２3年10月</t>
  </si>
  <si>
    <t>A5・466ページ</t>
  </si>
  <si>
    <t>9784384059861</t>
  </si>
  <si>
    <t>関口存男の言葉</t>
  </si>
  <si>
    <t>関口の「言語観と人間観」、そして（その「言語観と人間観」にもとづいて展開された）「関口文法」において重要視される「文法現象」を、数多くの著作の中から精選し、関口の「生の言葉」で紹介する。シリーズ第１巻。</t>
  </si>
  <si>
    <t>9784384060522</t>
  </si>
  <si>
    <t>9784385365046</t>
  </si>
  <si>
    <t>9784385162478</t>
  </si>
  <si>
    <t>9784409031254</t>
  </si>
  <si>
    <t>宇宙の途上で出会う</t>
  </si>
  <si>
    <t>カレン・バラッド著　水田博子／南菜緒子／南晃訳</t>
  </si>
  <si>
    <t>ボーアの量子力学に深く立ち入り、バトラーのフェミニズム理論を批判的に検討することで、言葉と物質、人間と非人間の関係を独自のポストヒューマニズム的視点から捉え直し、哲学、科学論にとどまらず社会理論にも重要な示唆をもたらす。21世紀の思想にその名を刻む革命的著作。</t>
  </si>
  <si>
    <t>A5・580ページ</t>
  </si>
  <si>
    <t>61</t>
  </si>
  <si>
    <t>9784790717836</t>
  </si>
  <si>
    <t xml:space="preserve">当事者対決！ 心と体でケンカする </t>
  </si>
  <si>
    <t xml:space="preserve"> 頭木弘樹、横道誠 </t>
  </si>
  <si>
    <t>生きづらさの往復インタビュー。発達障害の当事者と潰瘍性大腸炎の当事者が、互いを取材して考えた、それぞれが抱える苦悩と、それぞれにしか見えない世界。心と体はどっちがどうつらい？　ふたりの当事者が、議論をたたかわせてケンカする！</t>
  </si>
  <si>
    <t>9784790717867</t>
  </si>
  <si>
    <t>居場所のなさを旅しよう</t>
  </si>
  <si>
    <t xml:space="preserve"> 磯前順一</t>
  </si>
  <si>
    <t>「友だちがいないやつは格好悪い」「居場所がないことは恥ずかしい」——そんなふうに悩むあなたへ。どこにも所属できない居心地の悪さについて、とことん考えてみよう。アウトサイダーの思想を手がかりに世界を旅する一冊。詩人の斉藤倫氏推薦！</t>
  </si>
  <si>
    <t>四六・190ページ</t>
  </si>
  <si>
    <t>9784811808604</t>
  </si>
  <si>
    <t>〈公正（フェアネス）〉を乗りこなす</t>
  </si>
  <si>
    <t>朱 喜哲</t>
  </si>
  <si>
    <t>アメリカ大統領選挙から、日本の「道徳」の授業まで、現代において「正義」や「公正」といった「正しいことば」はどのように使われているかを検討。その使いこなし方を、ジョン・ロールズ、リチャード・ローティなどの議論を参照し、プラグマティズム言語哲学から探る。</t>
  </si>
  <si>
    <t>四六判・272ページ</t>
  </si>
  <si>
    <t>9784480072900</t>
  </si>
  <si>
    <t>2020年12月</t>
  </si>
  <si>
    <t>9784480867377</t>
  </si>
  <si>
    <t>9784480847522</t>
  </si>
  <si>
    <t>9784130142519</t>
  </si>
  <si>
    <t>日本の近代思想を読みなおす1 哲学</t>
  </si>
  <si>
    <t>中島隆博／末木文美士、中島隆博 責任編集</t>
  </si>
  <si>
    <t>日本の近代思想において哲学を考えることは、日本の哲学的な経験を通じながら、そこに普遍化への努力をどう見ていくのかということになる。本書は、西洋哲学の受容と展開だけでなく、中国哲学やインド哲学などにも目配りをして、近代の日本哲学のダイナミズムを明らかにする。</t>
  </si>
  <si>
    <t>四六・432ページ</t>
  </si>
  <si>
    <t>9784490210927</t>
  </si>
  <si>
    <t>日本漢字音の歴史 新装版</t>
  </si>
  <si>
    <t>沼本克明</t>
  </si>
  <si>
    <t>中国から伝わった漢字の音韻を日本語化したものとされる日本漢字音。中国から漢字を移植し、一つの漢字が呉音・漢音・唐音と異なる音形が伝承され、それが日本語として独自に定着させてきた経緯について、上代（平安時代以前）から江戸時代以降までを対象にして資料をもとに詳しく解説。</t>
  </si>
  <si>
    <t>9784816929472</t>
  </si>
  <si>
    <t>9784560089538</t>
  </si>
  <si>
    <t>ドイツ語古典文法入門</t>
  </si>
  <si>
    <t>金子哲太</t>
  </si>
  <si>
    <t>1200年あまりのドイツ語史の前半期に焦点をあて、古高ドイツ語、中高ドイツ語、初期新高ドイツ語、新高ドイツ語のほか、ゴート語の例なども挙げながら、時代を遡って、文法に現れる形態や音韻の特徴を解説。歴史的視点を通じて現代文法の「なぜ」に迫る。中高・古高ドイツ語の読解付。</t>
  </si>
  <si>
    <t>9784823412042</t>
  </si>
  <si>
    <t>方言のレトリック</t>
  </si>
  <si>
    <t>半沢幹一</t>
  </si>
  <si>
    <t>日本各地の方言の比喩やオノマトペの実態を明らかにする。レトリック研究は書き言葉が対象になることが多かったが、話し言葉、さらには方言を対象にした本邦初の研究書。</t>
  </si>
  <si>
    <t>9784823411915</t>
  </si>
  <si>
    <t>類型論から見た「語」の本質</t>
  </si>
  <si>
    <t>沈力　編</t>
  </si>
  <si>
    <t>これまで、言語研究において西洋言語研究の前提として扱われてきた語というものがある。当然と見なされてきた「語」というものについて、アジアの言語も視野に入れて類型論の視点から問い直す。「語」の本質を再検討し、語を問い直し、言語学自体を問い直すことにもなり、あらたな議論を呼び起こす。</t>
  </si>
  <si>
    <t>9784823410437</t>
  </si>
  <si>
    <t>データを用いたことばとコミュニケーション研究の手法</t>
  </si>
  <si>
    <t>大津隆広　編</t>
  </si>
  <si>
    <t>言語コーパスや音声・映像などの多様な言語・非言語データをベースに、語彙や構文、会話と語り、意味拡張や言語接触など、言葉とコミュニケーションに関わる諸相を分析する。</t>
  </si>
  <si>
    <t>9784823410246</t>
  </si>
  <si>
    <t>A Descriptive Study of the Modern Wolaytta Language</t>
  </si>
  <si>
    <t>若狭基道</t>
  </si>
  <si>
    <t>エチオピアの南西部で話されているウォライタ語（アフロアジア大語族、オモ系）の総合的で詳細な記述的研究。音韻的特徴や表記の実態、「具体性」による普通名詞の形の使い分け等、音韻、表記、語法他を総合的に分析。</t>
  </si>
  <si>
    <t>菊・852ページ</t>
  </si>
  <si>
    <t>東洋文庫善本叢書　全十二巻</t>
  </si>
  <si>
    <t>公益財団法人　東洋文庫　監修</t>
  </si>
  <si>
    <t>国際的な東洋学の研究拠点として名高い「公益財団法人 東洋文庫」所蔵の国宝5点、重要文化財6点を含む貴重古典籍を、史上初めて全編フルカラー原寸で影印。これまでに全編が公開されることのなかった典籍を多く含んでおり、今後の研究の基礎図書となるものである。分売可。</t>
  </si>
  <si>
    <t>菊四裁桝形判ほか・計3086ページ</t>
  </si>
  <si>
    <t>9784831855817</t>
  </si>
  <si>
    <t>宮沢賢治の仏教思想　　信仰・理想・家族</t>
  </si>
  <si>
    <t>牧野静</t>
  </si>
  <si>
    <t>家族を中心とした他者との交錯のさま、そしてそれらを通じて紡ぎ出された一連の作品群から、宮沢賢治の仏教思想とそのバックボーンを解明する。「聖人」「天才」というヴェールを剝がし、近代という時代のなかで悩み続ける「人間・宮沢賢治」の本質を抉り出した意欲作！</t>
  </si>
  <si>
    <t>四六・250ページ</t>
  </si>
  <si>
    <t>62</t>
  </si>
  <si>
    <t>9784621307854</t>
  </si>
  <si>
    <t>9784621303412</t>
  </si>
  <si>
    <t>9784621306949</t>
  </si>
  <si>
    <t>9784621304587</t>
  </si>
  <si>
    <t>9784623096152</t>
  </si>
  <si>
    <t>9784634622104</t>
  </si>
  <si>
    <t>英語教育史重要文献集成　全15巻</t>
  </si>
  <si>
    <t>江利川春雄　監修・解題</t>
  </si>
  <si>
    <t>明治期から敗戦直後まで、70年以上にわたって培われてきた英語教育研究のエッセンス。今こそ読まれるべき、入手・閲覧困難な文献を多数収録（小学校英語／英語教授法／英語教育史研究／英語学習法／英語教員講習／英学史研究／英語教育論／英語通信教育／戦時下の英語／敗戦・占領下の英語）</t>
  </si>
  <si>
    <t>2017年９月〜2019年11月</t>
  </si>
  <si>
    <t>A5・平均446ページ</t>
  </si>
  <si>
    <t>漢字文化研究叢書 既刊２巻</t>
  </si>
  <si>
    <t xml:space="preserve">黄徳寛ほか ／藪敏裕ほか　監訳 </t>
  </si>
  <si>
    <t>漢字の起源、字体・字形の変遷、音の変化などの中国の漢字研究、および書道芸術、漢字と民間習俗など近年の中国における漢字文化に関する研究の成果を順次刊行。既刊＝１中国の文字世界（国家図書館中国記憶プロジェクトセンター編著／水野衛子 訳）／２古漢字発展論（黄徳寛 著／藪敏裕 監訳 ）</t>
  </si>
  <si>
    <t>2021年７月〜2023年６月</t>
  </si>
  <si>
    <t>A５・平均556ページ</t>
  </si>
  <si>
    <t>9784000803236</t>
  </si>
  <si>
    <t>岩波　仏教辞典　第3版</t>
  </si>
  <si>
    <t>9784336076045</t>
  </si>
  <si>
    <t>続蔵経解題</t>
  </si>
  <si>
    <t>河村孝照　編著</t>
  </si>
  <si>
    <t>日本仏教の源流・中国仏教典籍を網羅した一大叢書『続蔵経』。その新纂にあたって主任を務めた著者が全1671経典のうち330の主要経典を解題した、『続蔵経』研究の最良の手引書。各種索引を付す。</t>
  </si>
  <si>
    <t>9784393152331</t>
  </si>
  <si>
    <t>正法眼蔵 全 新講 第一巻</t>
  </si>
  <si>
    <t>南直哉</t>
  </si>
  <si>
    <t>無常・無我の立場から形而上学的・超越的存在な存在を認めず、存在を生成し行為からなる縁起と実体と錯覚させる言語という原則に基づいて、『正法眼蔵』75巻本＋12巻本＋「辦道話」など別攝5巻を新しく読み解く、画期的なシリーズ刊行開始！　『正法眼蔵』記載仏祖略系譜付き。</t>
  </si>
  <si>
    <t>A5判・440ページ</t>
  </si>
  <si>
    <t>9784469012903</t>
  </si>
  <si>
    <t xml:space="preserve"> ロベール＝ジャック・ティボー　著／金光仁三郎　訳</t>
  </si>
  <si>
    <t>9784469012897</t>
  </si>
  <si>
    <t>ジャン＝クロード・ベルフィオール　著／金光仁三郎　主幹／小井戸光彦、本田貴久、大木勲、内藤真奈　訳</t>
  </si>
  <si>
    <t>9784887084841</t>
  </si>
  <si>
    <t>アーザル・カイヴァーン学派研究　第1巻</t>
  </si>
  <si>
    <t>青木健</t>
  </si>
  <si>
    <t>著者は世界トップのゾロアスター教研究者。16～17世紀、国教が定められたイラン高原からはじき出された異端諸派は、活路を求めてインドに亡命。そこは、初期のムガル帝国。集まった多くの異端宗教の先頭を行くのが、この学派。世界には先行研究が殆ど無い。続巻にも注目してほしい</t>
  </si>
  <si>
    <t>9784831824813</t>
  </si>
  <si>
    <t>ブッダの奇しき事跡　上</t>
  </si>
  <si>
    <t>梵文「根本説一切有部律破僧事」世界初の全訳！説一切有部が律蔵中に保持した壮大かつ詳細な仏伝。現在の出来事の由来を明かす因縁物語、デーヴァダッタが破僧を企てるまでの伏線など、彩なす多くの説話が豊かに情感を添える。</t>
  </si>
  <si>
    <t>63</t>
  </si>
  <si>
    <t>9784831862792</t>
  </si>
  <si>
    <t>近世思想と仏教</t>
  </si>
  <si>
    <t>末木文美士</t>
  </si>
  <si>
    <t>近世仏教堕落論が克服された今日に、多様で複雑な近世仏教の特質を探るための論点を提示。教理教学のほか、文学作品等も押さえつつ、近世思想全体における仏教の位置を問う。</t>
  </si>
  <si>
    <t>9784831877680</t>
  </si>
  <si>
    <t>中国仏性論</t>
  </si>
  <si>
    <t>頼永海／何燕生　訳</t>
  </si>
  <si>
    <t>東アジア仏教の最重要の概念ともいえる仏性の思想。中国における歴史的展開と仏性をめぐるさまざまな議論を膨大な文献から繙き明らかにする。中国本土で版を重ね、台湾、韓国でも出版された基本研究の待望の日本語訳。</t>
  </si>
  <si>
    <t>四六・560ページ</t>
  </si>
  <si>
    <t>9784831877734</t>
  </si>
  <si>
    <t>中国初期禅思想の形成</t>
  </si>
  <si>
    <t>古勝亮</t>
  </si>
  <si>
    <t>思想・文献・言語の研究の手法・視点を用いて「文献としての思想」から「生の思想」に近づき、仏教という外来思想・宗教から出発した禅がどのように中国人の思想・宗教として形成されていったのかを明らかにする。</t>
  </si>
  <si>
    <t>9784831877512</t>
  </si>
  <si>
    <t>続　インド・チベット曼荼羅の研究</t>
  </si>
  <si>
    <t>田中公明</t>
  </si>
  <si>
    <t>チベット仏教圏で発見された古作の曼荼羅と、現在も行われている砂曼荼羅製作の実態の調査から、その図像解析と成立年代を解明し、アジアの伝統文化のみならず日本の密教美術の根本である両界曼荼羅の源流をも探る最新の研究。</t>
  </si>
  <si>
    <t>B5・275ページ</t>
  </si>
  <si>
    <t>9784621307663</t>
  </si>
  <si>
    <t>9784621307151</t>
  </si>
  <si>
    <t>9784621305829</t>
  </si>
  <si>
    <t>9784750355016</t>
  </si>
  <si>
    <t xml:space="preserve">小児期の逆境的体験と保護的体験 </t>
  </si>
  <si>
    <t>ジェニファー・ヘイズ＝グルード、アマンダ・シェフィールド・モリス 著　菅原　ますみ、榊原洋一 、舟橋　敬一 監訳ほか</t>
  </si>
  <si>
    <t>逆境的小児期体験（ACEs）は成人期以降の心身の健康にどのような影響をもたらすか。また、ACEsに対する解毒剤とされる保護的体験（PACEs）とは何か。本書はアメリカ心理学会による最新の研究成果であり、逆境と回復の統合的な理解を深める一冊である。</t>
  </si>
  <si>
    <t xml:space="preserve"> A5判・304ページ</t>
  </si>
  <si>
    <t>9784750356563</t>
  </si>
  <si>
    <t>教育の経済価値</t>
  </si>
  <si>
    <t>経済協力開発機構（OECD） 編著、赤林英夫 監訳、濱田久美子 訳</t>
  </si>
  <si>
    <t>質の高い教育への公共投資は個人と社会にどのような経済的・社会的価値をもたらすのか。OECDの研究知見に基づいて、人的資本の重要性や教育がもたらす広範な社会的成果を概観し、教育投資を最大限に活用するための公平で効率的な学校財政のあり方を提起する。</t>
  </si>
  <si>
    <t>A5判・260ページ</t>
  </si>
  <si>
    <t>9784750356754</t>
  </si>
  <si>
    <t>非行少年に対するトラウマインフォームドケア</t>
  </si>
  <si>
    <t>ジュダ・オウドショーン 著、野坂祐子 監訳</t>
  </si>
  <si>
    <t>本書は、若者が非行や犯罪に至った背景にあるトラウマに着目し、コミュニティや社会制度におけるトラウマティックな歴史や価値観を見直すトラウマインフォームドな少年司法について概説した最良のテキストであると同時に、広く対人援助職に役立つ実践書である。</t>
  </si>
  <si>
    <t>9784750356426</t>
  </si>
  <si>
    <t>9784762832277</t>
  </si>
  <si>
    <t>B5・400頁</t>
  </si>
  <si>
    <t>9784762832086</t>
  </si>
  <si>
    <t>9784762832031</t>
  </si>
  <si>
    <t>B5・416頁</t>
  </si>
  <si>
    <t>64</t>
  </si>
  <si>
    <t>9784762831829</t>
  </si>
  <si>
    <t>A5・432頁</t>
  </si>
  <si>
    <t>9784762831966</t>
  </si>
  <si>
    <t>A5・560頁</t>
  </si>
  <si>
    <t>B5・総1116頁</t>
  </si>
  <si>
    <t>9784762831676</t>
  </si>
  <si>
    <t>A5・720頁</t>
  </si>
  <si>
    <t>9784762830778</t>
  </si>
  <si>
    <t>A5・480頁</t>
  </si>
  <si>
    <t>9784772419161</t>
  </si>
  <si>
    <t>28-1_金剛出版</t>
  </si>
  <si>
    <t>金剛出版</t>
  </si>
  <si>
    <t>臨床心理学スタンダードテキスト</t>
  </si>
  <si>
    <t>岩壁　茂・遠藤利彦・黒木俊秀・中嶋義文・中村知靖・橋本和明・増沢　高・村瀬嘉代子 編</t>
  </si>
  <si>
    <t>臨床心理学の初学者から、すでに臨床現場に勤務する現任者、そしてベテラン心理職まで、つねに座右に置いて日々の臨床を検証し、みずからの臨床知を深化させていくためのスタンダードテキスト。</t>
  </si>
  <si>
    <t>B5・1000ページ</t>
  </si>
  <si>
    <t>9784422117386</t>
  </si>
  <si>
    <t>ヨーガと瞑想の心理学</t>
  </si>
  <si>
    <t>Ｃ・Ｇ・ユング　著／M・リープシャー　編／河合俊雄　監修／猪股剛、宮澤淳滋、鹿野友章、長堀加奈子　訳</t>
  </si>
  <si>
    <t>ユングが1938年から1940年にかけて行った東洋のスピリチュアリティに関する講義の記録。ユングは、本講義をアクティブ・イマジネーションという概念からはじめ、東洋の瞑想の行にその対応物を求めて比較検討していく。</t>
  </si>
  <si>
    <t>Ａ５・512ページ</t>
  </si>
  <si>
    <t>9784422117331</t>
  </si>
  <si>
    <t>近代心理学の歴史</t>
  </si>
  <si>
    <t>Ｃ・Ｇ・ユング　著／Ｅ・ファルツェーダー　編／河合俊雄　監修／猪股剛、小木曽由佳、宮澤淳滋、鹿野友章　訳</t>
  </si>
  <si>
    <t>理解し難いものであっても、人間の心に現れるもの全てをありのままの現実として受け入れることからユングの心理学は始まる。本書は対象を客観的なものに限る科学や哲学とは異なる「ユングの考える心理学」の歴史である。</t>
  </si>
  <si>
    <t>Ａ５・360ページ</t>
  </si>
  <si>
    <t>9784794221780</t>
  </si>
  <si>
    <t>キャロル・Ｓ・ドゥエック　今西康子 訳</t>
  </si>
  <si>
    <t>9784571241086</t>
  </si>
  <si>
    <t>STS（系統的心理療法選択）にもとづくセラピー</t>
  </si>
  <si>
    <t>ラリー・エドワード・ビュートラ、T・マーク・ハーウッド／青木紀久代　監訳／金原さと子　訳</t>
  </si>
  <si>
    <t>アメリカにおける膨大な研究論文の徹底的レビューから導かれたSTS（系統的心理療法選択）理論。「実際に機能する」「効果が得られる」介入選択法を共同研究者が日本に初紹介。</t>
  </si>
  <si>
    <t>9784571230684</t>
  </si>
  <si>
    <t>アイデンティティ研究のための伝記分析</t>
  </si>
  <si>
    <t>大野久、三好昭子、茂垣まどか、赤木真弓</t>
  </si>
  <si>
    <t>伝記分析を用いた研究論文の成果と方法論を検討するとともに、その理論・分析の手順・教育法等を包括的に紹介する。また、アイデンティティ形成に関する新たな視点も提示。</t>
  </si>
  <si>
    <t>A5・486ページ</t>
  </si>
  <si>
    <t>9784571500190</t>
  </si>
  <si>
    <t>9784571200878</t>
  </si>
  <si>
    <t>2022年9月</t>
  </si>
  <si>
    <t>9784621307991</t>
  </si>
  <si>
    <t>トマセロ　進化・文化と発達心理学</t>
  </si>
  <si>
    <t>大藪泰　訳</t>
  </si>
  <si>
    <t>乳幼児の発達について、文化の獲得と進化の観点から認知と社会性の発達に光をあてた研究書。類人猿（特にチンパンジー・ボノボ）との比較実験を通して、乳幼児がいつ頃、世界をどう認識していくか、また集団の一員という意識が芽生え始めるのかを究明していく。</t>
  </si>
  <si>
    <t>9784621303825</t>
  </si>
  <si>
    <t>9784623083800</t>
  </si>
  <si>
    <t>不安症状のある自閉症児のための認知行動療法（ＣＢＴ）マニュアル</t>
  </si>
  <si>
    <t>神尾陽子　編著</t>
  </si>
  <si>
    <t>国立精神・神経医療研究センターが独自で開発した認知行動療法の手引き書。自閉症の（疑いのある）児童・生徒から不安感をなくす／軽減させるためのワークシートを用いた10回のセッションをわかりやすく解説・紹介する。</t>
  </si>
  <si>
    <t>B５判・２６４ページ</t>
  </si>
  <si>
    <t>65</t>
  </si>
  <si>
    <t>9784750356907</t>
  </si>
  <si>
    <t>図表でみる教育　OECDインディケータ（2023年版）</t>
  </si>
  <si>
    <t>経済協力開発機構（OECD） 編著、大久保彩訳、稲田智子、上野さよ、坂本千佳子、松原香理、矢倉美登里 訳</t>
  </si>
  <si>
    <t>OECDより毎年発表される国際教育指標の決定版。2023年版では職業教育訓練（VET）に焦点を当てる。また「ウクライナ難民の継続的な学びの保障」についての特集章を設け、ウクライナ難民を自国の教育制度に受け入れるために各国が講じた措置も取り上げる。</t>
  </si>
  <si>
    <t>A4判変・500ページ</t>
  </si>
  <si>
    <t>9784750356341</t>
  </si>
  <si>
    <t>9784750356075</t>
  </si>
  <si>
    <t>ハナー・ウルファーツ 、OECD教育研究革新センター 編、西村美由起 訳</t>
  </si>
  <si>
    <t>9784750355665</t>
  </si>
  <si>
    <t>OECD教育研究革新センター編 、袰岩晶 、篠原真子 、篠原康正 訳</t>
  </si>
  <si>
    <t>9784750355375</t>
  </si>
  <si>
    <t>9784750355559</t>
  </si>
  <si>
    <t>OECD教育研究革新センター編著 、立田慶裕 監訳</t>
  </si>
  <si>
    <t>9784750354903</t>
  </si>
  <si>
    <t>9784313076099</t>
  </si>
  <si>
    <t>9784762832307</t>
  </si>
  <si>
    <t>A5・864頁</t>
  </si>
  <si>
    <t>9784798503622</t>
  </si>
  <si>
    <t>ドイツにおける教育学の発展史</t>
  </si>
  <si>
    <t>クラウス゠ペーター・ホルン／鈴木　篤 訳・解題</t>
  </si>
  <si>
    <t>教育学者らに焦点をあて、ドイツ教育学の発展過程が分断後の東西ドイツ双方でどう進行したのか、そして教育学者たちのナチズムへの関与が、戦後双方の国においてそれぞれどう扱われたのかを解明する。</t>
  </si>
  <si>
    <t>9784798503431</t>
  </si>
  <si>
    <t>9784764906709</t>
  </si>
  <si>
    <t>海外大学院に「オンライン留学」しよう</t>
  </si>
  <si>
    <t>岸志帆莉</t>
  </si>
  <si>
    <t>日本にいながら海外大学院で学べる！新時代の海外留学！【目次】海外大学「オンライン留学」のリアル／私のオンライン留学体験記／オンライン留学の準備をはじめよう／オンライン留学経験者たちのストーリー</t>
  </si>
  <si>
    <t>9784384060294</t>
  </si>
  <si>
    <t>9784788717978</t>
  </si>
  <si>
    <t>9784794226150</t>
  </si>
  <si>
    <t>ジョナサン・ハイト、グレッグ・ルキアノフ／西川由紀子 訳</t>
  </si>
  <si>
    <t>四六判・464ページ</t>
  </si>
  <si>
    <t>66</t>
  </si>
  <si>
    <t>9784469268287</t>
  </si>
  <si>
    <t>9784469222722</t>
  </si>
  <si>
    <t>9784130513531</t>
  </si>
  <si>
    <t>9784571101991</t>
  </si>
  <si>
    <t>9784589042460</t>
  </si>
  <si>
    <t>9784621308141</t>
  </si>
  <si>
    <t>食育の百科事典</t>
  </si>
  <si>
    <t>日本食育学会　編</t>
  </si>
  <si>
    <t>知育、徳育および体育の基礎となるべきものと位置づけられる「食育」を、日本食育学会の編集により、食の基礎知識やサステイナビリティ、教育、政策、歴史、文化、そしてその国際的な広がりなど様々な側面から扱った中項目事典。</t>
  </si>
  <si>
    <t>9784621308219</t>
  </si>
  <si>
    <t>教育哲学事典</t>
  </si>
  <si>
    <t>教育哲学会　編</t>
  </si>
  <si>
    <t>教育に携わり関心を持つ人々が、教育について考えを深め信念や方針を定めようとしたとき、教育哲学の多様な研究成果は確かな手がかりとなるだろう。教育哲学研究の最先端を集約する、教育哲学会の総力を結集した事典。</t>
  </si>
  <si>
    <t>9784750355597</t>
  </si>
  <si>
    <t>李英美 著</t>
  </si>
  <si>
    <t>2023年5月</t>
  </si>
  <si>
    <t>9784750356143</t>
  </si>
  <si>
    <t>9784750518152</t>
  </si>
  <si>
    <t>9784254535785</t>
  </si>
  <si>
    <t>観光・娯楽・スポーツ（郷土史大系）</t>
  </si>
  <si>
    <t>9784254535716</t>
  </si>
  <si>
    <t>領域の歴史と国際関係 （上） —前近代—（郷土史大系）</t>
  </si>
  <si>
    <t>9784254535723</t>
  </si>
  <si>
    <t>領域の歴史と国際関係 （下） —近現代—（郷土史大系）</t>
  </si>
  <si>
    <t>67</t>
  </si>
  <si>
    <t>9784254535730</t>
  </si>
  <si>
    <t>生産・流通 (上) —農業・林業・水産業—（郷土史大系）</t>
  </si>
  <si>
    <t>9784254535747</t>
  </si>
  <si>
    <t>生産・流通 (下) —鉱山業・製造業・商業・金融—（郷土史大系）</t>
  </si>
  <si>
    <t>9784254535761</t>
  </si>
  <si>
    <t>宗教・教育・芸能・地域文化（郷土史大系）</t>
  </si>
  <si>
    <t>9784254535778</t>
  </si>
  <si>
    <t>情報文化（郷土史大系）</t>
  </si>
  <si>
    <t>9784863102699</t>
  </si>
  <si>
    <t>9784272510146</t>
  </si>
  <si>
    <t>2023/05</t>
  </si>
  <si>
    <t>9784272521173</t>
  </si>
  <si>
    <t>2021/07</t>
  </si>
  <si>
    <t>9784798503547</t>
  </si>
  <si>
    <t>9784771037656</t>
  </si>
  <si>
    <t>近代中国の言論統制</t>
  </si>
  <si>
    <t>鈴木隆弘</t>
  </si>
  <si>
    <t>近現代中国の言論統制の源流は、100年前に成立した中国国民党宣伝部にあった。対外的に主義主張を訴えるために生まれた宣伝部は、発足後まもなく言論を総合的に統制する組織へと変貌を遂げる。宣伝部が中国の一党支配体制の確立に果たした役割を解明した最新研究。</t>
  </si>
  <si>
    <t>9784771037595</t>
  </si>
  <si>
    <t>教養・読書・図書館</t>
  </si>
  <si>
    <t>松井健人</t>
  </si>
  <si>
    <t>焚書とともに幕が開けたナチスの時代。そのイメージとは裏腹に、図書館はドイツ全土で盛んに設立され、新しい「教養」が掲げられていった。当時の人々は、何を読んでいたのか、何を読むことができたのか？——ヴァイマルからナチス時代にかけての、「読書」と「図書館」の展開と顛末を追った一冊。</t>
  </si>
  <si>
    <t>9784771037410</t>
  </si>
  <si>
    <t>9784771036857</t>
  </si>
  <si>
    <t>9784771036956</t>
  </si>
  <si>
    <t>9784771034365</t>
  </si>
  <si>
    <t>9784771031180</t>
  </si>
  <si>
    <t>9784861829277</t>
  </si>
  <si>
    <t>パピルスのなかの永遠　書物の歴史の物語</t>
  </si>
  <si>
    <t>イレネ・バジェホ著　見田悠子　訳</t>
  </si>
  <si>
    <t>世界100万部の大ベストセラー。スペインでもっとも著名な作家のひとりである著者が贈る、書物の歴史のはじまりを綴った、壮大な一冊。「今日の読者が来世にあるときもなお、この本は読み継がれゆくだろうという、絶対的な確信がある」——マリオ・バルガス＝リョサ</t>
  </si>
  <si>
    <t>46・552ページ</t>
  </si>
  <si>
    <t>68</t>
  </si>
  <si>
    <t>9784794224071</t>
  </si>
  <si>
    <t>リチャード・ローズ　秋山勝 訳</t>
  </si>
  <si>
    <t>四六判・664ページ</t>
  </si>
  <si>
    <t>9784469269727</t>
  </si>
  <si>
    <t>日本プロ野球の歴史</t>
  </si>
  <si>
    <t>菅谷齊　著</t>
  </si>
  <si>
    <t>日本初のプロ野球チーム「日本運動協会」の設立から100年以上が経過し、多くの名プレイヤーがあらわれ、名勝負や大記録を生み出してきた。さまざまな困難に直面しながらも、日本のプロスポーツの中心であり続けるプロ野球の歴史を、50年以上にわたって取材をしてきた著者がまとめた一冊。</t>
  </si>
  <si>
    <t>9784469232875</t>
  </si>
  <si>
    <t>『大漢和辞典』の百年</t>
  </si>
  <si>
    <t>池澤正晃　著</t>
  </si>
  <si>
    <t>大修館書店の創業から『大漢和辞典』の編纂、デジタル版の発行までの歴史を、出版社、著者の両面からたどり、豊富な図版資料とともに紹介。また、戦前から戦後の印刷、出版事情などにも触れており、出版・印刷の歴史も知ることができる。</t>
  </si>
  <si>
    <t>9784811808536</t>
  </si>
  <si>
    <t>フリチョフ・ナンセン</t>
  </si>
  <si>
    <t>新垣修</t>
  </si>
  <si>
    <t>フラム号で極北探検に挑んだノルウェーの科学者は、第一次世界大戦後の混乱のなか、戦争捕虜や難民の命を救うために奔走する。1922年、ノーベル平和賞を受賞。巨人ナンセンの知られざる生涯をひもとく初の和書評伝。写真多数。</t>
  </si>
  <si>
    <t>9784480082602</t>
  </si>
  <si>
    <t>9784480082008</t>
  </si>
  <si>
    <t>9784480080400</t>
  </si>
  <si>
    <t>9784487816453</t>
  </si>
  <si>
    <t>ビジュアル版 アメリカ歴史地図</t>
  </si>
  <si>
    <t>貴堂嘉之　監修　</t>
  </si>
  <si>
    <t>アメリカの歴史と文化を一望する図説が、ついに刊行！先史時代の南北アメリカ大陸からアメリカ合衆国の現在まで、豊富なビジュアルと平明な解説、そして意欲的な観点によって、アメリカ史を立体的にアップデート。地図・写真・図版400点以上！</t>
  </si>
  <si>
    <t>A4変型・384ページ</t>
  </si>
  <si>
    <t>9784487814411</t>
  </si>
  <si>
    <t>2022年3月</t>
  </si>
  <si>
    <t>9784130533034</t>
  </si>
  <si>
    <t>9784490210873</t>
  </si>
  <si>
    <t>博物館・美術館の世界史 Ⅰ　古代～18世紀</t>
  </si>
  <si>
    <t>クシシトフ・ポミアン／水嶋英治　訳／本村凌二　解説</t>
  </si>
  <si>
    <t>人類の「蒐集」をめぐる3000年の壮大な歴史をまとめ上げた大著の第１巻。古代ギリシア・ローマ、ヨーロッパ、ロシア、日本、アメリカまで網羅。第１巻は個人や教会・貴族階級等による「蒐集」が、一般に開かれた公共の博物館という形に発展するまでの流れを綴る。図版120点、詳細な索引つき。</t>
  </si>
  <si>
    <t>B5判・624ページ</t>
  </si>
  <si>
    <t>9784490210620</t>
  </si>
  <si>
    <t>濃尾地方の古墳時代</t>
  </si>
  <si>
    <t>藤井康隆</t>
  </si>
  <si>
    <t>ヤマト政権に大きく関与した地域にもかかわらず、よく知られていない日本の中心にあたる濃尾地方の「古代情景」、「古墳群の解説」、「埴輪からみる地域交流」、「対外交流」、「渡来文化」、「古墳時代の首長層と人々の活動」などについて、 最新の発掘調査と研究成果から、通史的かつ体系的に解説。</t>
  </si>
  <si>
    <t>9784887083301</t>
  </si>
  <si>
    <t>『兵隊』復刻雑誌</t>
  </si>
  <si>
    <t>南支派遣軍報道部　刊</t>
  </si>
  <si>
    <t>日中戦争のさなか、広東の南支派遣軍にあった兵士たちが自由に投稿できた雑誌。初代編集長は火野葦平。この全３９冊に、戦場で紡ぎだされた人間性の流れが凝縮。ありのままの戦争を知るための第一級の史料。現地の人々の交流の様子も記録されている</t>
  </si>
  <si>
    <t>2004年7月刊行</t>
  </si>
  <si>
    <t>四六倍・1942ページ</t>
  </si>
  <si>
    <t>9784887082717</t>
  </si>
  <si>
    <t>戦争の世界史</t>
  </si>
  <si>
    <t>W.H.マクニール／高橋均　訳</t>
  </si>
  <si>
    <t>紀元1500年以後のヨーロッパ文明の突出的発展はなぜか？　現代に至る戦争と軍事技術の歴史を、長大な時間と広大な空間を一望に収めて描いた全体像。人類絶滅の窮地に立って、軍隊と技術と社会の共存の道を探る（大きなサイズの写真・図版が読者の心に豊かに内容を伝えます）</t>
  </si>
  <si>
    <t>2002年4月刊行</t>
  </si>
  <si>
    <t>A5・565ページ</t>
  </si>
  <si>
    <t>9784887082311</t>
  </si>
  <si>
    <t>王の奇跡</t>
  </si>
  <si>
    <t>マルク・ブロック／井上泰男、渡邊昌美　訳</t>
  </si>
  <si>
    <t>“手を触れて瘰癧を治す王の奇跡”を単なる民俗から壮大な政治史に構成し、アナール派が従来の民俗・歴史の枠組を超えた体系であることを示す。「今世紀を代表する歴史書」とされながら、難解で74年間も訳出されなかった</t>
  </si>
  <si>
    <t>1998年11月刊行</t>
  </si>
  <si>
    <t>A5・617ページ</t>
  </si>
  <si>
    <t>69</t>
  </si>
  <si>
    <t>9784887084759</t>
  </si>
  <si>
    <t>9784815811396</t>
  </si>
  <si>
    <t>維新の政治と明治天皇</t>
  </si>
  <si>
    <t>伊藤之雄</t>
  </si>
  <si>
    <t>国家の危機を前に、幕末・維新のリーダーたちはいかにして政治的意思決定を行ったのか。そのとき天皇のあり方はどのように変化したのか。岩倉具視・大久保利通・木戸孝允らによる「公論」主義を軸に、倒幕から廃藩までの激動の過程を一貫した視座のもとでとらえ、新たな明治維新像を示す渾身作。</t>
  </si>
  <si>
    <t>A5・834ページ</t>
  </si>
  <si>
    <t>9784815811198</t>
  </si>
  <si>
    <t>殉教の日本</t>
  </si>
  <si>
    <t>小俣ラポー日登美</t>
  </si>
  <si>
    <t>キリスト教文化にとって、日本は〈暴虐と聖性の国〉だった。驚くべきイメージはどのように成立・普及したのか。長崎二十六殉教者の列福やその聖遺物の行方、さらには多様な殉教伝・磔図像・残酷劇などを跡づけ、東西をつなぐ新たな「双方向の歴史」を実践する。　第45回サントリー学芸賞受賞</t>
  </si>
  <si>
    <t>9784831853011</t>
  </si>
  <si>
    <t>八坂神社日記　万覚日記1（明和六年～安永六年）</t>
  </si>
  <si>
    <t>祇園社において片羽屋（神楽所座・神楽所中間）を務めた狛家の日記『万覚日記』。本巻には八坂神社（祇園社）が所蔵する『万覚日記』の第一冊から第九冊（明和六年〔１７６９〕正月～安永六年〔１７７７〕十二月）の翻刻を収録。</t>
  </si>
  <si>
    <t>9784831852038</t>
  </si>
  <si>
    <t>東大寺要録　三</t>
  </si>
  <si>
    <t>東大寺史研究所　編</t>
  </si>
  <si>
    <t>東大寺開山良弁僧正１２５０年御遠忌記念出版！　東大寺本巻第七～巻第十のフルカラー影印と共に、解題論文４本（執筆：栄原永遠男／横内裕人／坂東俊彦／富田正弘）を収録。</t>
  </si>
  <si>
    <t>A4・510ページ</t>
  </si>
  <si>
    <t>9784831877697</t>
  </si>
  <si>
    <t>古墳と壁画の考古学　　キトラ・高松塚古墳</t>
  </si>
  <si>
    <t>泉武、長谷川透</t>
  </si>
  <si>
    <t>高松塚古墳壁画発見から50年、キトラ古墳壁画発見から40年。日本で二例しか確認されていない「壁画古墳」キトラ・高松塚古墳は、どのような技術でつくられたのか？これまでの発掘調査を踏まえ、制作の舞台裏に迫る！</t>
  </si>
  <si>
    <t>9784621308066</t>
  </si>
  <si>
    <t>中央ユーラシア文化事典</t>
  </si>
  <si>
    <t>小松久男　編者代表</t>
  </si>
  <si>
    <t>中央ユーラシアとは、モンゴル高原から黒海とカスピ海に挟まれたコーカサス、チベット高原に至る広大な地域を指す。隣接する東・南・西アジア、東ヨーロッパとの交流・対抗を繰り返しながら、草原の遊牧民とオアシスの定住民たちが育んできた歴史・文化などを全16章、318項目で解説する。</t>
  </si>
  <si>
    <t>A5・814ページ</t>
  </si>
  <si>
    <t>9784621308356</t>
  </si>
  <si>
    <t>漢字文化事典</t>
  </si>
  <si>
    <t>日本漢字学会　編</t>
  </si>
  <si>
    <t>漢字および漢字に関わる事柄に関する中項目主義の事典。形・音・義といった伝統的な項目はもとより、漢字に関わる文献や出版、書道やデザインなどの芸術、そして教育や政策といった諸分野における応用など、多岐にわたるテーマを取り上げた。広くアジアの漢字文化も視野に入れている。</t>
  </si>
  <si>
    <t>9784623094462</t>
  </si>
  <si>
    <t>太平洋戦争と日独戦時同盟</t>
  </si>
  <si>
    <t>ベルント・マルティン／林　晶，樺島正法，ティル・ファンゴア　訳／田嶋信雄　解説</t>
  </si>
  <si>
    <t>本書はドイツに残された文書資料を中心に膨大な文献を渉猟し、戦争中の日独関係について外交・軍事・経済の多岐にわたって読み解いた第二次世界大戦研究の基本書であり、その知見は原著刊行から半世紀を経た今日においてもなお貴重なものである。</t>
  </si>
  <si>
    <t>A５判・４88ページ</t>
  </si>
  <si>
    <t>9784623094752</t>
  </si>
  <si>
    <t>「満洲」をめぐる児童文学と綴方活動</t>
  </si>
  <si>
    <t>魏　晨</t>
  </si>
  <si>
    <t>児童文学作家の活動、満鉄社員会機関誌『協和』や満洲移住協会機関誌『拓け満蒙』などの関連メディアを紹介。児童を日満双方で派遣しあい、綴方を書かせた日満綴方使節についても、新たな調査を実施し、検証することで、「満洲」の児童文学と満洲綴り方の全貌を解明。</t>
  </si>
  <si>
    <t>A５判・２４８ページ</t>
  </si>
  <si>
    <t>9784623094387</t>
  </si>
  <si>
    <t>2023年7月30日</t>
  </si>
  <si>
    <t>9784623095254</t>
  </si>
  <si>
    <t>2023年6月30日</t>
  </si>
  <si>
    <t>9784634622005</t>
  </si>
  <si>
    <t>日本外交史辞典 新版</t>
  </si>
  <si>
    <t>外務省外交史料館、日本外交史辞典編纂委員会　編</t>
  </si>
  <si>
    <t>国際化のなかで歴史的な理解と正確な知識が不可欠な今日，歴史からニュースまで日本の近現代をすべてカヴァーした現代人必携の書。開国から平成まで内外の重要事項・条約・人物・外交用語などを各分野の専門家が解説。とくに重要な項目には大きなスペースを割く。</t>
  </si>
  <si>
    <t>1992年5月刊行</t>
  </si>
  <si>
    <t>A5判・1344ページ</t>
  </si>
  <si>
    <t>歴史の転換期　全11巻セット</t>
  </si>
  <si>
    <t>木村靖二、岸本美緒、小松久男　監修</t>
  </si>
  <si>
    <t>世界史を広い視野から多面的に考えようとする動きが活発な今日、最新の学問的な知見をふまえ、世界の歴史の大きな転換期となった年代をとりあげ、その年代に各地域の人々がどのように生活し、社会の動きをどのように感じていたのか、世界の共時性に重点をおきながら考えていくシリーズです。</t>
  </si>
  <si>
    <t>四六判・各巻300ページほど</t>
  </si>
  <si>
    <t>70</t>
  </si>
  <si>
    <t>9784634672581</t>
  </si>
  <si>
    <t>ドイツ国民の境界 近現代史の時空から</t>
  </si>
  <si>
    <t>山根徹也、平松英人、佐藤公紀、今井宏昌、磯部裕幸、穐山洋子、伊東直美、伊豆田俊輔、柳原伸洋、P・ヴァーグナー／猪狩弘美、石田勇治　訳／水野博子、川喜田敦子　編</t>
  </si>
  <si>
    <t>ドイツ語圏における「境界」の生成と作用について具体的な事例をもとに検討し、「多層性」や「曖昧性」、「排他性」と「包摂性」という境界のさまざまな特性が表出する場面とその背後にある論理をそれぞれの歴史的文脈に沿って抽出する。</t>
  </si>
  <si>
    <t>9784634672536</t>
  </si>
  <si>
    <t>文化外交の世界</t>
  </si>
  <si>
    <t>野村啓介、松本佐保、R・イムレ、飯田洋介、島田昌幸、君塚直隆、田嶋信雄、石田憲、A・ベスト、A・アダムスウェイト、川村陶子、O・ラートコルプ／桑名映子　編</t>
  </si>
  <si>
    <t>19世紀から21世紀初頭の文化を通じた国際外交を論じた研究の論集。近代・現代の外交における「ソフト・パワー」の重要性を「文化」の視点で論ずる。日本を含めたイギリス、フランス、ドイツ、オーストリア、ハンガリー、イタリアなど広範な範囲を網羅する。</t>
  </si>
  <si>
    <t>A5判・384ページ</t>
  </si>
  <si>
    <t>9784634130012</t>
  </si>
  <si>
    <t>石橋秀雄、松浦高嶺、木村靖二　編</t>
  </si>
  <si>
    <t>9784639029519</t>
  </si>
  <si>
    <t>日本暦日原典　第五版</t>
  </si>
  <si>
    <t>内田 正男</t>
  </si>
  <si>
    <t>暦法の基本知識から計算までを解説。もっとも信頼できる暦日計算の基本文献、待望の復刻。日本の暦日計算(旧暦「太陰太陽暦」から太陽暦への換算)のための画期的大著であり、現在の様々な暦日データベースの多くが本書を基礎としている。あらゆる歴史的仕事に携わる誰もが活用できる必携の書。</t>
  </si>
  <si>
    <t>B5判・576ページ</t>
  </si>
  <si>
    <t>何が歴史を動かしたのか　全３巻</t>
  </si>
  <si>
    <t>春成 秀爾</t>
  </si>
  <si>
    <t>歴史に関する知見はどこまで進歩したのか。最前線に立つ研究者が集結し、考古学の視点から歴史の真実に迫るシリーズ「何が歴史を動かしたのか」第1巻「自然史と旧石器・縄文の考古学」以下、第2巻「弥生文化と世界の考古学」第3巻「古墳・モニュメントと歴史考古学」の全3巻。</t>
  </si>
  <si>
    <t>A5判・各巻平均317ページ</t>
  </si>
  <si>
    <t>9784639029526</t>
  </si>
  <si>
    <t>中国の星座の歴史　普及版</t>
  </si>
  <si>
    <t>大崎 正次</t>
  </si>
  <si>
    <t>天文学と中国歴史学が融合した唯一の研究書。三千年にわたる中国星座の全貌がついに明らかに!西洋星座の影響を受けずに成立した中国星座の歴史的変遷、その独特の体系と構成や特色について総合的に叙述。天文学と歴史学などの諸学との学際的研究から中国星座学を樹立した名著を復刻。</t>
  </si>
  <si>
    <t>B5判・376ページ</t>
  </si>
  <si>
    <t>9784843362877</t>
  </si>
  <si>
    <t>9784642093668</t>
  </si>
  <si>
    <t>9784642093651</t>
  </si>
  <si>
    <t>9784642016605</t>
  </si>
  <si>
    <t>2018年12月</t>
  </si>
  <si>
    <t>9784642016698</t>
  </si>
  <si>
    <t>2023年1月</t>
  </si>
  <si>
    <t>9784642016735</t>
  </si>
  <si>
    <t>朝鮮鐘　(新装版)</t>
  </si>
  <si>
    <t>新羅から高麗・李朝時代に朝鮮半島で製作され、梵鐘のなかでも特に優美な形と華麗な装飾を誇る朝鮮鐘。僅少な朝鮮鐘の装飾や銘文、法量などのデータを集積し、豊富な図版とともに解説する。『日本の梵鐘』『日本古鐘銘集成』に続く梵鐘研究の名著に補論を付し新装復刊。三部作完結。</t>
  </si>
  <si>
    <t>Ｂ５・482ページ</t>
  </si>
  <si>
    <t>9784642039185</t>
  </si>
  <si>
    <t>9784642015851</t>
  </si>
  <si>
    <t>9784642039123</t>
  </si>
  <si>
    <t>2021年12月</t>
  </si>
  <si>
    <t>71</t>
  </si>
  <si>
    <t>9784642014793</t>
  </si>
  <si>
    <t>9784750515410</t>
  </si>
  <si>
    <t>レーン・ウィラースレフ／奥野克巳ほか　訳</t>
  </si>
  <si>
    <t>9784863102682</t>
  </si>
  <si>
    <t>9784787220998</t>
  </si>
  <si>
    <t>9784787231802</t>
  </si>
  <si>
    <t>クロード・レヴィ＝ストロース／福井和美　訳</t>
  </si>
  <si>
    <t>のちに構造主義と呼ばれる手法を用いて、インセスト禁忌、交叉イトコ婚などの問題解明に挑んだ古典的名著。レヴィ＝ストロースの原点にして、20世紀の哲学・思想に一大衝撃を与えた野心的労作。</t>
  </si>
  <si>
    <t>9784473043214</t>
  </si>
  <si>
    <t>9784816929724</t>
  </si>
  <si>
    <t>9784621308417</t>
  </si>
  <si>
    <t>世界の冠婚葬祭事典</t>
  </si>
  <si>
    <t>川田牧人、松田素二　編</t>
  </si>
  <si>
    <t>第I部で冠婚葬祭またその背後にある思想とその変遷を簡単に紹介。第II部ではその有無を含め、地域ごとに解説。冠は割礼・洗礼や卒業パーティ、婚は相手探しやからかいを含む儀式、また葬祭は鳥葬など祖先祭祀の儀礼がない地域から〇回忌の会食を行うような儀礼を紹介する。</t>
  </si>
  <si>
    <t>9784621308479</t>
  </si>
  <si>
    <t>世界のクリスマス百科事典</t>
  </si>
  <si>
    <t>樺山紘一、中牧弘允　編</t>
  </si>
  <si>
    <t>南半球・非キリスト教圏を含めた世界のクリスマスを紹介。第I部の歴史編では発祥、宗派の違い、民話との融合、娯楽化・商業化を解説。第II部の地域編では欧米はもちろん、中国・レバノン・ブラジル・フィジーなどの過ごし方を概説。興味深い食事・風習・飾り・プレゼントなども紹介。</t>
  </si>
  <si>
    <t>A5・390ページ</t>
  </si>
  <si>
    <t>9784621306840</t>
  </si>
  <si>
    <t>9784621305935</t>
  </si>
  <si>
    <t>9784621304655</t>
  </si>
  <si>
    <t>9784838105250</t>
  </si>
  <si>
    <t>日本服飾史　男性編</t>
  </si>
  <si>
    <t>井筒雅風</t>
  </si>
  <si>
    <t>縄文時代から昭和初期まで、各時代の特徴的な衣装を等身大の人形に着せて解説を加えた。 日本の時代風俗を研究し、風俗博物館を設立した井筒雅風が遺した名著を、男性編・女性編に分けて復刻。 男性編・約１２０、女性編・約８０の衣装を収録。</t>
  </si>
  <si>
    <t>四六変・320ページ</t>
  </si>
  <si>
    <t>9784838105243</t>
  </si>
  <si>
    <t>日本服飾史　女性編</t>
  </si>
  <si>
    <t>72</t>
  </si>
  <si>
    <t>9784642014809</t>
  </si>
  <si>
    <t>9784772242271</t>
  </si>
  <si>
    <t>9784621307939</t>
  </si>
  <si>
    <t>9784750517964</t>
  </si>
  <si>
    <t>2023年6月</t>
  </si>
  <si>
    <t>9784254610666</t>
  </si>
  <si>
    <t>9784254500363</t>
  </si>
  <si>
    <t>9784757123847</t>
  </si>
  <si>
    <t>コ・デザイン　デザインすることをみんなの手に</t>
  </si>
  <si>
    <t>上平崇仁</t>
  </si>
  <si>
    <t>本書は、人々への参加を積極的に促すデザイン手法である、「コ・デザイン」の考え方とメソッドを説いた一冊です。企業における部門の縦割りをこえた取り組み、企業とカスタマーのコラボレーション、行政と住民の共同体制、教師と生徒のアクティヴ・ラーニング等々の活動に役立つメソッドを解説</t>
  </si>
  <si>
    <t>9784272240173</t>
  </si>
  <si>
    <t>レイシャル・プロファイリング</t>
  </si>
  <si>
    <t>宮下萌　編著</t>
  </si>
  <si>
    <t>外見と犯罪を結びつけて、警察官が職務質問をすることは典型的なレイシャル・プロファイリングである。東京弁護士会の調査等から実態を明らかにし、法制度、海外の判例、警察実務、統計的差別との関係など多角的に検証する。</t>
  </si>
  <si>
    <t>9784272432004</t>
  </si>
  <si>
    <t>万国の労働者、団結せよ！</t>
  </si>
  <si>
    <t>マルチェロ・ムスト 編著／結城剛志　監訳／柏崎正憲、塩見由梨、吉村信之　訳</t>
  </si>
  <si>
    <t>マルクスが主導した国際労働者協会（第一インターナショナル）の決議文や演説を編纂・解説。資本主義の諸問題を問い、将来社会をめぐって論争した当時の労働者や活動家たちの肉声が、新たなリアリティをもって現代によみがえる。</t>
  </si>
  <si>
    <t>9784272431069</t>
  </si>
  <si>
    <t>2022/06</t>
  </si>
  <si>
    <t>9784327332105</t>
  </si>
  <si>
    <t>9784771035522</t>
  </si>
  <si>
    <t>血のつながりと家族のかたち</t>
  </si>
  <si>
    <t>久保原大</t>
  </si>
  <si>
    <t>親子の絆に血縁は必要か？多様な家族関係における、親子の血縁と血縁に対する意識、そしてアイデンティティの関わりを血縁／非血縁親子関係から検討することにより、親子関係を再考するための新たな視座を提供する。</t>
  </si>
  <si>
    <t>四六・306ページ</t>
  </si>
  <si>
    <t>9784771025523</t>
  </si>
  <si>
    <t>新版　プリーモ・レーヴィへの旅</t>
  </si>
  <si>
    <t>徐京植</t>
  </si>
  <si>
    <t>アウシュヴィッツを生き延びたユダヤ人と、在日朝鮮人。現代世界の惨禍をくぐり抜け、人間の根拠を凝視しつづけた二人の作家の、時空を超えた真摯な対話のなかに、私たちが信を置くべき、未来への手がかりがある。</t>
  </si>
  <si>
    <t>2014年9月刊行</t>
  </si>
  <si>
    <t>四六・292ページ</t>
  </si>
  <si>
    <t>9784771028432</t>
  </si>
  <si>
    <t>代替養育の社会学</t>
  </si>
  <si>
    <t>藤間公太</t>
  </si>
  <si>
    <t>施設養護における養育をみることで集団性、個別性、家族性についての検討すること、子育ての社会化をめぐるこれまでの議論が家族等が中心の問題構制をとってきた背景の考察という二つの視点から展開。</t>
  </si>
  <si>
    <t>73</t>
  </si>
  <si>
    <t>9784771035799</t>
  </si>
  <si>
    <t>女性の仕事と日本の職場</t>
  </si>
  <si>
    <t>寺村絵里子</t>
  </si>
  <si>
    <t>日本の民間企業における企業文化・職場風土・雇用慣行は、働く女性の就業・出生行動にどのような影響を与えているのか。また、「職場の雰囲気」はいかなる要素で醸成されるのか。学際的なアプローチと新たな理論を用いて、理論と実証の両面から女性の労働と職場規範の関係を明らかにする。</t>
  </si>
  <si>
    <t>9784771036215</t>
  </si>
  <si>
    <t>酒　日本に独特なもの</t>
  </si>
  <si>
    <t>ニコラ・ボーメール／寺尾仁　監訳</t>
  </si>
  <si>
    <t>日本酒とは何か。フランス人である著者が、日本の歴史とアイデンティティの中に深く刻み込まれた「酒」をワイン文化と比較しながら紐解いていく。日本酒の危機と国際化、生産地保護などこれから取り組まれるべき課題とともに、日本酒の魅力を語り尽くす。</t>
  </si>
  <si>
    <t>9784771036772</t>
  </si>
  <si>
    <t>若者の貧困を拡大する5つのリスク</t>
  </si>
  <si>
    <t>日下部元雄</t>
  </si>
  <si>
    <t>本書は、これまでの社会調査で捉えにくかったホームレスやひきこもりがちな人々をも調査することができるCCS調査法を独自に開発。いじめ・不登校・孤独など世代間の変化を分析することで、どのようなリスクが貧困へ結びつくのか、それを防ぐ要因とは何かをデータに基づき総合的に明らかにする。</t>
  </si>
  <si>
    <t>9784771037229</t>
  </si>
  <si>
    <t>9784771037137</t>
  </si>
  <si>
    <t>9784771037120</t>
  </si>
  <si>
    <t>9784771034686</t>
  </si>
  <si>
    <t>9784771035478</t>
  </si>
  <si>
    <t>9784771035652</t>
  </si>
  <si>
    <t>9784788718692</t>
  </si>
  <si>
    <t>作家・瀬名秀明が、各分野8名の専門家へのインタビューを通じ、新型コロナ・パンデミックの実像を、医療の最前線だけでなく、そこに否応なく巻き込まれた社会や個人の側からもあぶり出し、専門知を超えた「総合的な知」のあるべき姿を模索し議論を重ね、新型コロナウイルス感染症を総括する。</t>
  </si>
  <si>
    <t>9784393333907</t>
  </si>
  <si>
    <t>女たちのベラルーシ　革命、勇気、自由の希求</t>
  </si>
  <si>
    <t>アリス・ボータ　著／岩井智子、岩井方男　訳／越野剛　監修・解説</t>
  </si>
  <si>
    <t>「欧州最後の独裁国家」ベラルーシ。コロナ禍におこなわれた2020年の大統領選で打倒ルカシェンコをかかげ、理不尽な弾圧のなかで反体制派を率い闘った3人の女たち。謎多き国家の知られざる実態を暴く、ドイツ人ジャーナリスト渾身のルポルタージュ。</t>
  </si>
  <si>
    <t>四六判・332ページ</t>
  </si>
  <si>
    <t>9784393499177</t>
  </si>
  <si>
    <t>改訂版 エスノグラフィー入門　〈現場〉を質的研究する</t>
  </si>
  <si>
    <t>小田博志</t>
  </si>
  <si>
    <t>人々が生きる現場をどう内側から理解し深めていくか。医療・介護・福祉・教育等、ヒューマンサービスの現場のみならず、マーケティング分野でも必須の調査手法をきめ細かく紹介し、実践に役立つ方法論を提示。長らく最適な入門書として幅広く支持されてきた名著、全面的な改訂版！</t>
  </si>
  <si>
    <t>9784845118458</t>
  </si>
  <si>
    <t>中村哲という希望</t>
  </si>
  <si>
    <t>佐高　信、高世　仁 著</t>
  </si>
  <si>
    <t>今、戦争の足音が聞こえてくる時代に、中村哲医師の平和主義こそが私たちの希望となる——。評論家・佐高信とジャーナリスト・高世仁が、“日本国憲法を実行した男”中村哲を縦横無尽に語り合う。</t>
  </si>
  <si>
    <t>2023年12月25日</t>
  </si>
  <si>
    <t>四六判並製・220ページ</t>
  </si>
  <si>
    <t>9784812222270</t>
  </si>
  <si>
    <t>シン防災</t>
  </si>
  <si>
    <t>神戸学院大学現代社会学会　編</t>
  </si>
  <si>
    <t>市民目線で学生の教育、地域との連携、社会への発信を心がけてきた神戸学院大学現代社会学部社会防災学科。学部開設後、発信してきたことが社会の中でどう位置づけられ、どのように変化してきたか、住民の命と生活を守るためにどう役立っているのかなどを含めて、新しい防災の考え方を提案する。</t>
  </si>
  <si>
    <t>9784787235282</t>
  </si>
  <si>
    <t>日本の初期テレビドキュメンタリー史</t>
  </si>
  <si>
    <t>丸山友美</t>
  </si>
  <si>
    <t>1957年からNHKで放送された『日本の素顔』に注目し、当時の資料や関係者へのインタビューから、制作現場での試行錯誤や葛藤、様々な実践に光を当てる。これまで十分に記されてこなかった番組制作の営みや、ドキュメンタリーという表現が内包するグラデーションを可視化する労作。</t>
  </si>
  <si>
    <t>9784787234568</t>
  </si>
  <si>
    <t>74</t>
  </si>
  <si>
    <t>9784787235015</t>
  </si>
  <si>
    <t>9784787235091</t>
  </si>
  <si>
    <t>9784790717874</t>
  </si>
  <si>
    <t>基礎ゼミ　社会福祉学</t>
  </si>
  <si>
    <t xml:space="preserve"> 與那嶺司、渡辺裕一、永野咲　編</t>
  </si>
  <si>
    <t>誰もが幸せに生きられる社会って、どんな社会？ どうすれば実現できる？子どもや高齢者からマイノリティまで、生きづらさを抱える人が、社会とどんなつながりを持ちうるかを探究する。読んで、書いて、話して、支える営みを具体的に学べる入門書！</t>
  </si>
  <si>
    <t>9784790717676</t>
  </si>
  <si>
    <t>メディア教育宣言—デジタル社会をどう生きるか</t>
  </si>
  <si>
    <t xml:space="preserve"> デビッド・バッキンガム／水越伸　監訳／時津啓、砂川　誠司　訳</t>
  </si>
  <si>
    <t>メディア・リテラシーをアップデートせよ！「スマホの悪影響から子供を守る」は正解じゃない。ソーシャル・メディア、フェイクニュース、データ駆動型資本主義の時代にこそ批判的思考が必要になる。新時代の批判的思考と実践力を身につける！</t>
  </si>
  <si>
    <t>四六・160ページ</t>
  </si>
  <si>
    <t>9784790717850</t>
  </si>
  <si>
    <t>ゼロからはじめる女性学</t>
  </si>
  <si>
    <t xml:space="preserve"> 天童睦子</t>
  </si>
  <si>
    <t>読んだら、霧が晴れる——女性学・ジェンダー論・フェミニズムの重要ポイントをおさえたい人のためのガイドブック。足元の性支配や性差別について、文化や制度、歴史、データを見ながら考える、ジェンダーで読むライフワーク論。キーワード解説・ブックガイド・索引付き。</t>
  </si>
  <si>
    <t>四六・136ページ</t>
  </si>
  <si>
    <t>9784790717775</t>
  </si>
  <si>
    <t>9784790717782</t>
  </si>
  <si>
    <t>9784794225269</t>
  </si>
  <si>
    <t>重要証人　ウイグルの強制収容所を逃れて</t>
  </si>
  <si>
    <t>サイラグル・サウトバイ、アレクサンドラ・カヴェーリウス、秋山勝 訳</t>
  </si>
  <si>
    <t>いま、中国の新疆ウイグル自治区では何が行われているのか?新疆ウイグル自治区の強制収容所から脱出した女性の手記。少数民族に対する拷問や洗脳などの想像を絶する実態を、２０１８年に脱出後の法廷で証言した勇気ある証人。解説=櫻井よしこ</t>
  </si>
  <si>
    <t>9784469268294</t>
  </si>
  <si>
    <t>9784469268300</t>
  </si>
  <si>
    <t>9784473044730</t>
  </si>
  <si>
    <t>9784480816900</t>
  </si>
  <si>
    <t>大阪の生活史</t>
  </si>
  <si>
    <t>150人が語り、150人が聞いた大阪の人生。大阪に生きる人びとの膨大な語りを1冊に収録した、かつてないスケールで編まれたインタビュー集。</t>
  </si>
  <si>
    <t>A5・1280ページ</t>
  </si>
  <si>
    <t>9784480816832</t>
  </si>
  <si>
    <t>9784490210903</t>
  </si>
  <si>
    <t>基地国家の誕生　朝鮮戦争と日本・アメリカ</t>
  </si>
  <si>
    <t>南基正／市村繁和　訳</t>
  </si>
  <si>
    <t>１９５３年1月３１日当時、日本国内には７３３ヵ所の米軍基地が展開していたが、日本は全土が、世界でも類を見ないアメリカのための「基地国家」なのだ。そこには平和憲法と日米同盟という矛盾が同居しているが、本書は朝鮮戦争を機に米軍の駐留を日本政府および国民が望むに至った過程に迫る。</t>
  </si>
  <si>
    <t>9784490210910</t>
  </si>
  <si>
    <t>ロシア・ウクライナ戦争</t>
  </si>
  <si>
    <t>塩川伸明　編／松里公孝、大串敦、浜由樹子、遠藤誠治　著</t>
  </si>
  <si>
    <t>ルーシの歴史や宗教・民族、ウクライナ独立後の国内政治、ナチズムをめぐる「歴史の記憶」の戦い、冷戦後の国際安全保障の問題まで。第一線で活躍する研究者が、幅広い視野で戦争の背景を冷静に読み解く。ロシア・ウクライナ問題について多角的に考えるための貴重な視点を提供する。</t>
  </si>
  <si>
    <t>四六判・376ページ</t>
  </si>
  <si>
    <t>9784495443047</t>
  </si>
  <si>
    <t>ゲール理論ドリル</t>
  </si>
  <si>
    <t>土橋俊寛</t>
  </si>
  <si>
    <t>「ゲーム理論」の考え方が自然と頭に浮かぶことを目指し、さながら小中学生の頃に解いていたドリルのように、解説より豊富な練習問題をメインとしたトレーニングドリル！</t>
  </si>
  <si>
    <t>B5判・158ページ</t>
  </si>
  <si>
    <t>75</t>
  </si>
  <si>
    <t>9784495865214</t>
  </si>
  <si>
    <t>社会科学系大学院生のための研究の進め方</t>
  </si>
  <si>
    <t>ダン・レメニイほか</t>
  </si>
  <si>
    <t>研究法の入門書！ビジネスやマネジメントをはじめ、社会科学一般に通用する研究の進め方の概略を解説。巻末に「さらに学びたい人のための書籍紹介」を掲載。</t>
  </si>
  <si>
    <t>2002年9月刊行</t>
  </si>
  <si>
    <t xml:space="preserve">A5判・176ページ </t>
  </si>
  <si>
    <t>9784495210526</t>
  </si>
  <si>
    <t>AIによるESG評価</t>
  </si>
  <si>
    <t>中尾悠利子・石野亜耶・國部克彦　編著</t>
  </si>
  <si>
    <t>膨大なESG情報をAIで収集するだけでなく、その特徴を分析して理解を深め、多様な投資家ニーズを反映したESG評価モデルの推定など、様々な場面での革新的な展開を検討する。</t>
  </si>
  <si>
    <t>9784589042675</t>
  </si>
  <si>
    <t>9784621308349</t>
  </si>
  <si>
    <t>家族社会学事典</t>
  </si>
  <si>
    <t>日本家族社会学会 編</t>
  </si>
  <si>
    <t>日本家族社会学会編集のもと、家族に関する多岐にわたるトピックを網羅的に扱った本邦初の「読む」中項目事典。「家族社会学」という学問についての説明から、家族の歴史と比較、そして現代の家族が直面する様々問題について第一線の研究者が編集・執筆。</t>
  </si>
  <si>
    <t>A5・754ページ</t>
  </si>
  <si>
    <t>9784621306819</t>
  </si>
  <si>
    <t>9784621306659</t>
  </si>
  <si>
    <t>9784623094769</t>
  </si>
  <si>
    <t>9784623095964</t>
  </si>
  <si>
    <t>9784623095735</t>
  </si>
  <si>
    <t>9784623096374</t>
  </si>
  <si>
    <t>9784623095322</t>
  </si>
  <si>
    <t>9784623096527</t>
  </si>
  <si>
    <t>9784642014823</t>
  </si>
  <si>
    <t>9784750515434</t>
  </si>
  <si>
    <t>9784313073166</t>
  </si>
  <si>
    <t>新版　逐条地方公務員法　〈第６次改訂版〉</t>
  </si>
  <si>
    <t>橋本勇</t>
  </si>
  <si>
    <t>地方公務員法の解釈・運用を示した唯一の逐条解説！　2023年4月1日施行の地方公務員の定年延長などを詳解。2024年4月施行の会計年度任用職員の「勤勉手当」支給を解説。懲戒免職処分と退職手当の支給制限に係る最高裁の最新の判例をフォロー。参照すべき法令の索引を充実した最新版！</t>
  </si>
  <si>
    <t>A5・1296ページ</t>
  </si>
  <si>
    <t>76</t>
  </si>
  <si>
    <t>9784313051034</t>
  </si>
  <si>
    <t>9784313113114</t>
  </si>
  <si>
    <t>歴代内閣法制局長官の編になる信頼の法律辞典！　「こども家庭庁」「拘禁刑」「所有者不明土地」「新型インフルエンザ等感染症」など新規収録した、７年ぶりの大幅改訂版。法律に携わる研究者や実務家、公務員に必携の書！</t>
  </si>
  <si>
    <t>9784862833709</t>
  </si>
  <si>
    <t>イギリス法史入門　第5版　第Ⅰ部 〔総論〕</t>
  </si>
  <si>
    <t>私法史中心であった従来の法史教科書の枠組を維持しつつ、マグナ・カルタ800周年記念を通して活性化した憲制史研究とクック手稿の編纂の成果を基礎に公法史分野へと大きく拡充。</t>
  </si>
  <si>
    <t>9784762831836</t>
  </si>
  <si>
    <t>A5・368頁</t>
  </si>
  <si>
    <t>A5・総920頁</t>
  </si>
  <si>
    <t>9784766429268</t>
  </si>
  <si>
    <t>民法</t>
  </si>
  <si>
    <t>松尾弘</t>
  </si>
  <si>
    <t>民法総則から親族・相続まで、民法のすべてをこの1冊で！物権法、家族法改正など、最新の改正民法を反映。松尾教授の好評テキスト『民法の体系』を、利用しやすい民法総則から始まる方式に再構成した最新テキスト。</t>
  </si>
  <si>
    <t>9784877988470</t>
  </si>
  <si>
    <t>国際人権個人通報150選</t>
  </si>
  <si>
    <t>個人通報研究会　編</t>
  </si>
  <si>
    <t>国連人権条約諸機関に寄せられた個人通報3000件あまりの中から、先例としての価値の高い150件を厳選して、弁護士が解説。人権のグローバル・スタンダードがわかる！</t>
  </si>
  <si>
    <t>9784771034181</t>
  </si>
  <si>
    <t>ヨルダンの政治・軍事・社会運動</t>
  </si>
  <si>
    <t>吉川卓郎</t>
  </si>
  <si>
    <t>ヨルダンは、資源に恵まれず紛争地域に囲まれた小国でありながら、中東戦争、難民問題、アラブの春で揺れる中東国際政治を巧みに生き抜いてきた。ヨルダン政府がどのように体制防衛を成功させてきたのか、比較政治学、国際政治学、中東地域研究の分析枠組を駆使し、その全貌に迫る。</t>
  </si>
  <si>
    <t>9784771028340</t>
  </si>
  <si>
    <t>明治初年の裁判</t>
  </si>
  <si>
    <t>橋本誠一</t>
  </si>
  <si>
    <t>明治初年における裁判制度、とりわけ訴訟手続の歴史的変遷を《垂直的手続構造から水平的手続構造への移行過程》として法制史的に把握することを試みる。</t>
  </si>
  <si>
    <t>2017年5月刊行</t>
  </si>
  <si>
    <t>9784771037557</t>
  </si>
  <si>
    <t>9784771032842</t>
  </si>
  <si>
    <t>9784788718494</t>
  </si>
  <si>
    <t>9784845117154</t>
  </si>
  <si>
    <t>渡辺治著作集　第１巻　天皇制国家の専制的構造</t>
  </si>
  <si>
    <t>大逆罪・不敬罪に焦点を絞り天皇制国家の専制性を浮き彫りにし、市民的自由を抑圧する天皇制国家秩序の創出・確立・崩壊過程の全体像を明らかにする。不敬罪と治安維持法の関係を明らかにする第四章、敗戦による天皇制国家秩序の崩壊過程を描く第五章は初めての活字化。</t>
  </si>
  <si>
    <t>2021年10月26日</t>
  </si>
  <si>
    <t>A5判上製・590ページ</t>
  </si>
  <si>
    <t>9784845117161</t>
  </si>
  <si>
    <t>渡辺治著作集　第２巻　明治憲法下の治安法制と市民の自由</t>
  </si>
  <si>
    <t>「政治的自由」をめぐる明治憲法と日本国憲法との違いは何か!?　天皇制国家の専制的性格を明治憲法の構造、治安維持法の成立過程とその果たした役割から明らかにする。緊急事態法制と現在の改憲問題を論じた第Ⅲ部「緊急事態法制の展開」は書き下ろし。</t>
  </si>
  <si>
    <t>9784845117178</t>
  </si>
  <si>
    <t>渡辺治著作集　第３巻　戦後日本の治安法制と警察</t>
  </si>
  <si>
    <t>天皇制国家の専制的支配を支えた治安法制や警察は戦後どう変貌したのか⁉　日本国憲法の下で、公安条例、破防法、秘密保護法などの戦後治安立法はいかなる特徴を持つに至ったか、戦後民主主義運動との攻防によって、いかにその発動を制限されたかを描く。</t>
  </si>
  <si>
    <t>2021年12月13日</t>
  </si>
  <si>
    <t>A5判上製・560ページ</t>
  </si>
  <si>
    <t>9784845117185</t>
  </si>
  <si>
    <t>渡辺治著作集　第４巻　戦後政治史の中の天皇制</t>
  </si>
  <si>
    <t>「統治権総攬者」から「象徴」へ、日本国憲法によって天皇・天皇制はどう変わったのか——。敗戦から昭和天皇の死去までの４５年間の天皇・天皇制の歴史を、戦後の保守支配層が天皇にいかなる役割を求め、それに天皇がいかに対処し抵抗したかという視角から解き明かす。</t>
  </si>
  <si>
    <t>2022年1月28日</t>
  </si>
  <si>
    <t>A5判上製・547ページ</t>
  </si>
  <si>
    <t>77</t>
  </si>
  <si>
    <t>9784845117192</t>
  </si>
  <si>
    <t>渡辺治著作集　第５巻　現代政治史の中の象徴天皇制</t>
  </si>
  <si>
    <t>憲法の求める「象徴」像と乖離する「平成流」はなぜ生まれ拡大したのか。「平成流」を維持するための「退位」、女性・女系天皇容認と皇室典範をめぐる右派、リベラル派乱れての議論がともに憲法の原則から大きく逸脱している危険性を指摘する。</t>
  </si>
  <si>
    <t>2022年2月28日</t>
  </si>
  <si>
    <t>A5判上製・548ページ</t>
  </si>
  <si>
    <t>9784845117208</t>
  </si>
  <si>
    <t>渡辺治著作集 第６巻　日本国憲法「改正」史—憲法をめぐる戦後史・その１</t>
  </si>
  <si>
    <t>戦後保守政権による憲法「改正」の企図は挫折の歴史であった。日本国憲法が戦後政治の争点となり続けたという特異な状況に着目し、憲法改正をめぐる攻防を戦後政治支配と統合のあり方をめぐる対抗の焦点として描く。</t>
  </si>
  <si>
    <t>2022年3月29日</t>
  </si>
  <si>
    <t>A5判上製・798ページ</t>
  </si>
  <si>
    <t>9784845117215</t>
  </si>
  <si>
    <t>渡辺治著作集 第７巻　政治改革と憲法改正—憲法をめぐる戦後史・その２</t>
  </si>
  <si>
    <t>冷戦終焉後、なぜ「憲法改正」と「政治改革」を求める巨大なうねりが起こったのか？　 90年代に入って台頭した改憲策動と「政治改革」が、自衛隊の海外派兵と新自由主義政治を実行する政治体制づくりにあったことを、歴史的経緯を追って実証。</t>
  </si>
  <si>
    <t>2022年4月27日</t>
  </si>
  <si>
    <t>A5判上製・647ページ</t>
  </si>
  <si>
    <t>9784845117222</t>
  </si>
  <si>
    <t>渡辺治著作集 第8巻　現代改憲をめぐる攻防—憲法をめぐる戦後史・その3</t>
  </si>
  <si>
    <t>「解釈改憲」から「明文改憲」へ。なぜ、安倍は九条改憲に執念を燃やしたのか。憲法九条は死んだのか?！　日本の軍事大国化を阻み続けた憲法の力とは？　九〇年代初頭から第二次安倍政権、菅政権に至る三〇年にわたる改憲の動きと、「九条の会」「市民と野党の共闘」による改憲阻止の攻防を描く。</t>
  </si>
  <si>
    <t>2022年6月2日</t>
  </si>
  <si>
    <t>A5判上製・664ページ</t>
  </si>
  <si>
    <t>9784845117239</t>
  </si>
  <si>
    <t>渡辺治著作集 第９巻　運動が支える憲法の力—憲法をめぐる戦後史・その４</t>
  </si>
  <si>
    <t>憲法史は憲法と違憲な現実との綱引きの歴史であった。憲法は死んでいない！　戦後憲法史を、日本国憲法の改変を志向してきた保守政権と、憲法の改変や政治制度の反憲法的改変に反対し憲法に沿った制度の実現をめざしてきた、労働運動や市民運動、野党との攻防の歴史として描く。</t>
  </si>
  <si>
    <t>2022年7月27日</t>
  </si>
  <si>
    <t>9784845118496</t>
  </si>
  <si>
    <t>エッセンシャルワーカー</t>
  </si>
  <si>
    <t>田中洋子　編著</t>
  </si>
  <si>
    <t>社会にとって不可欠な仕事（エッセンシャルワーク）の待遇はなぜこんなにも悪いのか。あまり知られていないそれらの仕事の実態から、待遇悪化の原因と社会への影響を明らかにする。エッセンシャルワーカーの国際比較を通じて、現状を変えていくためのヒントも提言。</t>
  </si>
  <si>
    <t>2023年10月27日</t>
  </si>
  <si>
    <t>ＩＦＲＳ国際会計の実務　Ｉｎｔｅｒｎａｔｉｏｎａｌ　ＧＡＡＰ２０２２【全4巻】</t>
  </si>
  <si>
    <t>アーンスト・アンド・ヤングＬＬＰ　著　ＥＹ新日本有限責任監査法人　日本語版監修</t>
  </si>
  <si>
    <t>本書は、Ernst&amp;YoungのIFRS専門家により執筆された「International GAAP 2021」を、Ernst&amp;Youngのメンバーファームである新日本有限責任監査法人のIFRSデスクが翻訳。</t>
  </si>
  <si>
    <t>2022年1月</t>
  </si>
  <si>
    <t>9784474091825</t>
  </si>
  <si>
    <t>9784474092877</t>
  </si>
  <si>
    <t>9784474093782</t>
  </si>
  <si>
    <t>9784474077003</t>
  </si>
  <si>
    <t>78</t>
  </si>
  <si>
    <t>9784474079038</t>
  </si>
  <si>
    <t>9784474069008</t>
  </si>
  <si>
    <t>逐条形式で、論点を体系的に整理。必要に応じて学説の状況にふれながらも、現在の判例の到達点を解説することに主眼をおいた判例コンメンタール。第3版は、債権法、相続法改正に対応し、全11巻に拡充。（２）物件・（１１）相続は2024年10月刊の第４版。</t>
  </si>
  <si>
    <t>要件事実について、民法の各条ごとに判例や学説を整理・紹介したうえで、具体的事例を掲げ、原告−被告相互の証明責任を裁判の流れに沿って解説。改正民法に対応。（２）物権、（8）相続は、2024年７月刊行の補訂版、増補版である。</t>
  </si>
  <si>
    <t>9784474091122</t>
  </si>
  <si>
    <t>9784474064850</t>
  </si>
  <si>
    <t>9784474077508</t>
  </si>
  <si>
    <t>9784130361583</t>
  </si>
  <si>
    <t>現代日本の紛争過程と司法政策</t>
  </si>
  <si>
    <t>佐藤岩夫、阿部昌樹、太田勝造 編</t>
  </si>
  <si>
    <t>最新の大規模調査にもとづき、人々が直面する法的問題や紛争経験、それへの対応行動の実態を解明し、あるべき司法制度の構築に向けた提言を導く。現状の正確な把握に加え、司法の未来へと繋がる作品として、研究者・法曹実務家・行政関係者をはじめ、法と社会の在り方に注目する人に必携の大型書。</t>
  </si>
  <si>
    <t>9784492062210</t>
  </si>
  <si>
    <t>政治家・石橋湛山研究</t>
  </si>
  <si>
    <t>増田弘</t>
  </si>
  <si>
    <t>石橋湛山（1884～1973）はどのような政治家であったのか？　混迷の時代にいかなる未来を描き、切り拓いていたのか？　戦後の湛山の活動や思想を主題に、新たな史料も交えた、著者の半世紀にわたる研究の集大成。</t>
  </si>
  <si>
    <t>A5・644ページ</t>
  </si>
  <si>
    <t>9784492212561</t>
  </si>
  <si>
    <t>政策立案の技法(第2版)</t>
  </si>
  <si>
    <t>ユージン・バーダック、エリック・Ｍ・パタシュニック／白石賢司、鍋島学、南津和広　訳</t>
  </si>
  <si>
    <t>「全米で最も優れた政策立案プログラム」と名高い、カリフォルニア大学バークレー校公共政策大学院の方法論。問題の発見から政策の設計、支持の獲得まで、必要な技術をすべて公開。</t>
  </si>
  <si>
    <t>9784492315521</t>
  </si>
  <si>
    <t>医療費統計の基本分析</t>
  </si>
  <si>
    <t>村山令二</t>
  </si>
  <si>
    <t>日本の国民医療費45兆円超の適正化をいかに進めるか。電子レセプト・データに対する5要素分析に基づいて、日本における疾病・病気の受診発生・治療経過とその負担状況の実像を描き出す。</t>
  </si>
  <si>
    <t>79</t>
  </si>
  <si>
    <t>9784589042439</t>
  </si>
  <si>
    <t>次世代民事司法の理論と実務</t>
  </si>
  <si>
    <t>藤本利一、仁木恒夫、西川佳代、安西明子、濱田雄久　編</t>
  </si>
  <si>
    <t>実体法との調和を重んじる手続法学、沿革や比較法、フィールドワークや実務・立法政策学の重視という池田辰夫先生の研究スタイルを踏まえ、民事手続および司法制度における様々な課題を原理的・比較法的・実証的観点から考察・分析する24論考を収録。</t>
  </si>
  <si>
    <t>9784589042873</t>
  </si>
  <si>
    <t>越境するデータと法</t>
  </si>
  <si>
    <t>指宿信、板倉陽一郎　編</t>
  </si>
  <si>
    <t>個人情報を含む多くのデータは外国のサーバ上に保存されている。捜査機関などの国家機関は、そうしたデータを取得し、捜査等に用いることができるのであろうか。この問題に刑事法、国際法、情報法にとどまらない多様な視点から検討。比較法的・分野横断的に取り組む論考21本を収録する。</t>
  </si>
  <si>
    <t>9784589043009</t>
  </si>
  <si>
    <t>公共施設整備と法的救済</t>
  </si>
  <si>
    <t>湊二郎</t>
  </si>
  <si>
    <t>公共事業案の計画確定決定について、計画の修正等による救済を行ったドイツの連邦行政裁判所の判例を、事実関係も含めて詳細に検討。そのうえで、日本の行政救済の現状評価や制度改善を論じる。</t>
  </si>
  <si>
    <t>9784589042590</t>
  </si>
  <si>
    <t>9784589042743</t>
  </si>
  <si>
    <t>9784621308080</t>
  </si>
  <si>
    <t>平和学事典</t>
  </si>
  <si>
    <t>日本平和学会　編</t>
  </si>
  <si>
    <t>平和学とは、何が平和を脅かすのか、そして何が平和の基礎となるのかを究明する学問である。直接的暴力論を事典前半に、構造的暴力論を事典後半に配置する構成をとっており、平和学研究の歴史的経緯を理解できる構成となっている。</t>
  </si>
  <si>
    <t>A5・778ページ</t>
  </si>
  <si>
    <t>9784621302927</t>
  </si>
  <si>
    <t>9784623094943</t>
  </si>
  <si>
    <t>9784623095094</t>
  </si>
  <si>
    <t>9784842055879</t>
  </si>
  <si>
    <t>安全保障化の国際政治—理論と現実</t>
  </si>
  <si>
    <t>小田桐確　編著</t>
  </si>
  <si>
    <t>外交は通常言葉を介して行われる。「安全保障（security）の政治」について、言語行為としての側面から体系的分析を試みた、コペンハーゲン学派の「安全保障化」論を基調に、過去四半世紀の間に見られた安全保障化をめぐる研究蓄積を再検討し，安全保障化論の意義と限界を明らかにする。</t>
  </si>
  <si>
    <t>9784642014816</t>
  </si>
  <si>
    <t>9784757123045</t>
  </si>
  <si>
    <t>なぜ豊かな国と貧しい国が生まれたのか</t>
  </si>
  <si>
    <t>ロバート・C・アレン　グローバル経済史研究会 訳</t>
  </si>
  <si>
    <t>国際間の格差が広がっているのはなぜか。その原因をグローバル化に始まる近代化に求める。イギリス産業革命についての新説、その後の世界への波及と経済成長をデータに基づいて分析。「グローバル経済史」入門の決定版</t>
  </si>
  <si>
    <t>2012年12月刊行</t>
  </si>
  <si>
    <t>9784757123700</t>
  </si>
  <si>
    <t>組織行動　理論と実践</t>
  </si>
  <si>
    <t>須田敏子</t>
  </si>
  <si>
    <t>組織行動(Organizational Behavior)モチベーションやリーダーシップ、パフォーマンス、個人のキャリア開発など、組織で働くすべての人にとって身近なテーマを取り上げ、組織行動研究に携わってきた著者が、理論と実践について基本的な考え方を体系的に論じる</t>
  </si>
  <si>
    <t>9784757123878</t>
  </si>
  <si>
    <t>新装版　文化の力　カルチュラル・マーケティングの方法</t>
  </si>
  <si>
    <t>青木貞茂</t>
  </si>
  <si>
    <t>TSUBAKI、プリウス、Wii、セブン-イレブン——これらに共通する成功要因とは何か。「文化力」をキーワードに、古今東西の知識人の理論を援用しながら、「マーケティング」と「文化」の架橋を目指す</t>
  </si>
  <si>
    <t>9784762027949</t>
  </si>
  <si>
    <t>経済理論と認知科学</t>
  </si>
  <si>
    <t>ドン･ロス著/長尾史郎監訳/三上真寛訳</t>
  </si>
  <si>
    <t>行動経済学，実験経済学などの新たな経済学に哲学的基礎を与えると同時に，認知科学に基づいて伝統的な経済学の地位を回復する学際的で野心的な試み。</t>
  </si>
  <si>
    <t>80</t>
  </si>
  <si>
    <t>9784798503608</t>
  </si>
  <si>
    <t>サービス論争の３００年</t>
  </si>
  <si>
    <t>高　晨曦</t>
  </si>
  <si>
    <t>300年ものあいだ続くサービス労働をめぐる論争は決着せぬまま「経済のサービス化」時代を迎えた。本書では、人間の欲求に注目してサービス労働の本質を探り、古典経済学の時代から続く論争に決着をつけようとするものである。</t>
  </si>
  <si>
    <t>9784320096493</t>
  </si>
  <si>
    <t>9784766429305</t>
  </si>
  <si>
    <t>金融政策の大転換</t>
  </si>
  <si>
    <t>田中隆之</t>
  </si>
  <si>
    <t>常態化した「非伝統的」手段はどこに向かうのか。これまでの金融政策の経緯と今後の行方を理論・実証両面から分析する、金融市場関係者必読の一冊。</t>
  </si>
  <si>
    <t>9784771035416</t>
  </si>
  <si>
    <t>生活の豊かさをどう捉えるか</t>
  </si>
  <si>
    <t>アマルティア・セン、他／ジェフリー・ホーソン　編／玉手慎太郎　訳、児島博紀　訳</t>
  </si>
  <si>
    <t>本書は、アマルティア・センが1985年に行ったタナー・レクチャーを書籍化したものであり、センの２つの講演に加え、４名の討論者からのコメント、およびセンからのリプライによって構成されている。討論者には、経済指標の専門家や哲学の大家が含まれ、非常に射程の広い対話を読むことができる。</t>
  </si>
  <si>
    <t>四六・240ページ</t>
  </si>
  <si>
    <t>9784771037083</t>
  </si>
  <si>
    <t>9784771034358</t>
  </si>
  <si>
    <t>9784812223017</t>
  </si>
  <si>
    <t>コロナ危機と欧州福祉レジームの転換</t>
  </si>
  <si>
    <t>福原宏幸　編、中村健吾　編、柳原剛司　編</t>
  </si>
  <si>
    <t>2020年に始まったコロナ・パンデミック。ＥＵとその加盟国はどのように対応したのか。各加盟国の対策と中長期的な復興戦略は、欧州の福祉レジームに重大な変化をもたらしつつある。ＥＵの戦略、9つの加盟国の社会保障制度の分析を通し、その持続と転換を浮き彫りにする。</t>
  </si>
  <si>
    <t>9784794226693</t>
  </si>
  <si>
    <t>マーク・コヤマ、ジャレド・ルービン/秋山勝 訳</t>
  </si>
  <si>
    <t>9784794226624</t>
  </si>
  <si>
    <t>クリストファー・ブラットマン／神月謙一 訳</t>
  </si>
  <si>
    <t>四六判・552ページ</t>
  </si>
  <si>
    <t>9784502449819</t>
  </si>
  <si>
    <t>還流する地下資金</t>
  </si>
  <si>
    <t>野田恒平</t>
  </si>
  <si>
    <t>マネロン対策は、単なる金融機関の問題ではなく国際政治を含む広範な領域を射程する。本書は複雑な国際規制の現実を過去の事件史と自身の経験をふまえ平易な表現で解説する。</t>
  </si>
  <si>
    <t>Ａ５判・ 296ページ</t>
  </si>
  <si>
    <t>9784502481512</t>
  </si>
  <si>
    <t>現場改善会計論</t>
  </si>
  <si>
    <t>上總康行、柊紫乃</t>
  </si>
  <si>
    <t>「現場改善は余剰生産能力を創出する」ことをベースに、機会損失の概念を原価計算システムのなかに組み込んだ新しい原価計算論である「現場改善会計論」を提唱。日本原価計算研究学会／2024年度学会賞受賞。</t>
  </si>
  <si>
    <t>Ａ５判・ 220ページ</t>
  </si>
  <si>
    <t>9784502473814</t>
  </si>
  <si>
    <t>投資のリスクからの解放</t>
  </si>
  <si>
    <t>米山正樹、秋葉賢一、浅見裕子</t>
  </si>
  <si>
    <t>2006年に公表した討議資料「財務会計の概念フレームワーク」に記述されている「投資のリスクからの解放」概念を研究対象とし、純利益の特性を記述する役割と限界を問い直す研究書。</t>
  </si>
  <si>
    <t>Ａ５判・ 500ページ</t>
  </si>
  <si>
    <t>9784502480515</t>
  </si>
  <si>
    <t>ＡＵＤＩＴ ＩＮＱＵＩＲＹ 質問の理論と技術</t>
  </si>
  <si>
    <t>永見尊</t>
  </si>
  <si>
    <t>本書は、財務諸表監査における監査技術の１つとされる「質問」(Inquiry)を研究対象とし、質問の歴史的展開、質問が有する機能、質問の構造などを学術的に説明する。日本会計研究学会／第83回太田・黒澤賞受賞。</t>
  </si>
  <si>
    <t>9784502482113</t>
  </si>
  <si>
    <t>自律創造型コントロールの理論と実践</t>
  </si>
  <si>
    <t>浅田拓史</t>
  </si>
  <si>
    <t>従業員が自ら考え、動く組織をどう構築するか。先行研究を詳細に分析し、コマツやLIXIL、マルト水谷といった企業のケースから、新時代の管理会計を解明する。日本管理会計学会／2024年度学会賞（文献賞）受賞。日本原価計算研究学会／2024年度学会賞受賞。</t>
  </si>
  <si>
    <t>Ａ５判・ 272ページ</t>
  </si>
  <si>
    <t>9784130461382</t>
  </si>
  <si>
    <t>9784492396742</t>
  </si>
  <si>
    <t>81</t>
  </si>
  <si>
    <t>9784492315514</t>
  </si>
  <si>
    <t>9784492654965</t>
  </si>
  <si>
    <t>9784492503317</t>
  </si>
  <si>
    <t>9784492315163</t>
  </si>
  <si>
    <t>9784561267638</t>
  </si>
  <si>
    <t xml:space="preserve">組織衰退のメカニズム </t>
  </si>
  <si>
    <t>松尾健治</t>
  </si>
  <si>
    <t>【2022年度日本経営学会賞（著書部門）本賞受賞】。膨大な社内資料や当事者の証言から、鐘紡の戦後に解像度高く迫り、当事者の必死さ、誤算、恐れ、弱さ、罠に陥っていく様や、一人一人の思惑とそれらの掛け違いを描く。等身大の企業人たちが歴史の活用に失敗した、組織衰退のメカニズムを解明。</t>
  </si>
  <si>
    <t>2022年２月</t>
  </si>
  <si>
    <t>Ａ５・492ページ</t>
  </si>
  <si>
    <t>9784561161875</t>
  </si>
  <si>
    <t>「行為の経営学」の新展開</t>
  </si>
  <si>
    <t>加藤俊彦／佐々木将人　編著</t>
  </si>
  <si>
    <t>沼上幹氏提唱の〈行為システム〉に焦点を当てた研究方法論に関する議論を行うのとともに、〈行為システム〉論に基づく定性的研究、また〈行為システム〉の考え方に基づき積極的な意味づけを与えた定量的研究も収載。現代の経営学研究において主流の方法論を批判的に検討、より豊かな知見を獲得しようとする試み。</t>
  </si>
  <si>
    <t>9784621308738</t>
  </si>
  <si>
    <t>エンタープライズ・オントロジー</t>
  </si>
  <si>
    <t>飯島淳一、井上英也　訳</t>
  </si>
  <si>
    <t>組織の「隠されている部分の覆いを剥がす」ための理論と方法論を解説した専門書。網羅的で理路整然とし、矛盾のない簡潔で本質的な視点から、組織の構成と運営を解説。</t>
  </si>
  <si>
    <t>9784621307472</t>
  </si>
  <si>
    <t>9784621306772</t>
  </si>
  <si>
    <t>9784621306024</t>
  </si>
  <si>
    <t>9784750516226</t>
  </si>
  <si>
    <t>マーティン・ガードナー、ルイス・キャロル／高山宏　訳</t>
  </si>
  <si>
    <t>9784750516165</t>
  </si>
  <si>
    <t>デイヴィッド・マイケリス／古屋美登里　訳</t>
  </si>
  <si>
    <t>9784254680263</t>
  </si>
  <si>
    <t>子どもの読書を考える事典</t>
  </si>
  <si>
    <t>汐﨑順子　編</t>
  </si>
  <si>
    <t>「つくる」「読む」「つなぐ」の観点から子どもの読書に関する理論と実践をまとめた事典。見開き2～6ページの項目読み切り形式。現場を熟知している編者・執筆陣で，図書館や司書，子どもの読書にかかわる研究者が本当に役立つレファレンス。</t>
  </si>
  <si>
    <t>9784757610682</t>
  </si>
  <si>
    <t>古俳諧研究</t>
  </si>
  <si>
    <t>河村瑛子</t>
  </si>
  <si>
    <t>貞門・談林の古俳諧という豊穣な言語世界の考究を通して、古人の心性への接近と文学作品の精緻な解釈を試み、併せて古俳書の諸問題を吟味することで、古俳諧の文学史的・文化史的意義を多面的に明らかにした。</t>
  </si>
  <si>
    <t>Ａ５・576ページ</t>
  </si>
  <si>
    <t>9784757610545</t>
  </si>
  <si>
    <t>文学と歴史と音楽と</t>
  </si>
  <si>
    <t>磯水絵</t>
  </si>
  <si>
    <t>第一編には主に音楽史研究の基盤となる大江匡房・中山忠親の日記や『吾妻鏡』より抽出した儀式音楽の実態を例示し、第二編には鴨長明・『方丈記』等の論文、第三編には中世説話集中の諸道の説話を取り上げる。</t>
  </si>
  <si>
    <t>２０２３年２月刊行</t>
  </si>
  <si>
    <t>Ａ５・872ページ</t>
  </si>
  <si>
    <t>82</t>
  </si>
  <si>
    <t>9784757610583</t>
  </si>
  <si>
    <t>中世長谷寺の歴史と説話伝承</t>
  </si>
  <si>
    <t>横田隆志</t>
  </si>
  <si>
    <t>説話伝承を主な素材として、多角的視点から有名観音寺院長谷寺の歴史をひもとく画期的な著作。長谷観音霊験譚の特質や、神仏習合、霊木・霊石の崇拝、寺の危機的状況への対応など多様な論点を取り上げる。</t>
  </si>
  <si>
    <t>Ａ５・898ページ</t>
  </si>
  <si>
    <t>9784000615884</t>
  </si>
  <si>
    <t>ガブリエル・ガルシア＝マルケス　ある人生</t>
  </si>
  <si>
    <t xml:space="preserve">	ジェラルド・マーティン／木村榮一　訳</t>
  </si>
  <si>
    <t>『百年の孤独』などの作品でラテンアメリカ文学の名を一層高らしめた巨人、ガルシア=マルケス。若き日の貧苦、ジャーナリストとしての日々、政治的セレブリティたちとの交流、恋愛、名声とその対価、ノーベル賞受賞の裏話など、読むほどに圧倒されるマルケスの生涯に迫る決定版伝記。</t>
  </si>
  <si>
    <t>A5・766ページ</t>
  </si>
  <si>
    <t>9784863102422</t>
  </si>
  <si>
    <t>9784863102439</t>
  </si>
  <si>
    <t>9784305709899</t>
  </si>
  <si>
    <t>BL研究者によるジェンダー批評入門</t>
  </si>
  <si>
    <t>溝口彰子</t>
  </si>
  <si>
    <t>ＢＬ論を研究し、映画、アート、クィア領域研究倫理などについて執筆してきた著者による、ジェンダー批評入門講義。映画やドラマ、漫画やアニメ、現代アートなどビジュアル要素のある作品を、「ジェンダーの視点」で批評する。</t>
  </si>
  <si>
    <t>四六判   400ページ</t>
  </si>
  <si>
    <t>9784305709882</t>
  </si>
  <si>
    <t>片桐洋一　編、山本登朗　編</t>
  </si>
  <si>
    <t>2005年5月〜2022年11月刊行</t>
  </si>
  <si>
    <t>9784305708939</t>
  </si>
  <si>
    <t>9784305400932</t>
  </si>
  <si>
    <t>9784305400949</t>
  </si>
  <si>
    <t>9784305401021</t>
  </si>
  <si>
    <t>9784909832832</t>
  </si>
  <si>
    <t>山上憶良　生きる意味を問い続けた歌人の表現思想</t>
  </si>
  <si>
    <t>多田一臣</t>
  </si>
  <si>
    <t>全作品を全訳読解！　その生涯をたどりつつ、和歌のみならず散文世界の意義についても読み解く。いま、なぜ憶良を読むのか——生・老・病・死をめぐって、憶良が積み重ねた思索は、現代においても大きな意味をもつに違いない。異質な個性を和歌表現史の中に位置づける。</t>
  </si>
  <si>
    <t>9784909832771</t>
  </si>
  <si>
    <t>鏡花文学の信仰と図像　物語ることへの意志</t>
  </si>
  <si>
    <t>富永真樹</t>
  </si>
  <si>
    <t>現実逃避ではなく現実を直視するリアリズムから、鏡花幻想が誕生する。そのパラドクスの指摘にとどまらず、「近代以前の物語」と「近代小説」の関係性までをも展望する8篇の論考。厳しい現実を前にして人々が求めた信仰と、図像との関わりを探り、鏡花が到達したものを明らかにする。</t>
  </si>
  <si>
    <t>9784909832788</t>
  </si>
  <si>
    <t>万葉集と帝国的想像</t>
  </si>
  <si>
    <t>トークィル・ダシー／品田悦一、北村礼子　訳</t>
  </si>
  <si>
    <t>ヤマト宮廷は文学を通して帝国となった。『万葉集』を国民的歌集とする通念は、近代国家が生んだ幻影にすぎない。虚妄が暴かれた今、本来なされるべきだった帝国的歌集としての解読を実行する。ＵＣＬＡ教授による米国発の問題作が、最適の訳者を得て待望の刊行！</t>
  </si>
  <si>
    <t>9784909832795</t>
  </si>
  <si>
    <t>中世王朝物語の新展望　時代と作品</t>
  </si>
  <si>
    <t>横溝博、金光桂子　編</t>
  </si>
  <si>
    <t>物語文学にまつわる多様なテーマを、新たに中世王朝物語から切りひらく！　物語の生成と享受の場を復元し、日本文化に占める作り物語の位置を把捉する。気鋭の22名による書き下ろし。対象物語数20作品以上。</t>
  </si>
  <si>
    <t>83</t>
  </si>
  <si>
    <t>9784798503615</t>
  </si>
  <si>
    <t>遠藤周作とキリシタン</t>
  </si>
  <si>
    <t>下野孝文</t>
  </si>
  <si>
    <t>遠藤周作が執筆するにあたって参照した資料と作品との関係を検証。彼の創作における〈日本人に合ったイエス像〉を形作っていくプロセスを追い、母の宗教という本質を託した〈母なるもの〉の形成過程であったことも明らかにする。</t>
  </si>
  <si>
    <t>A5・406ページ</t>
  </si>
  <si>
    <t>9784384060447</t>
  </si>
  <si>
    <t>キャリル・チャーチル　前衛であり続ける強さと柔軟さ</t>
  </si>
  <si>
    <t>岩田美喜</t>
  </si>
  <si>
    <t>現代イギリス演劇を代表する劇作家の一人、キャリル・チャーチルの演劇の多様な側面を提示し、彼女の作品世界が一貫した主題や態度を示し続けているとともに、豊かな多様性を持っている点を明らかにする。</t>
  </si>
  <si>
    <t>9784787235145</t>
  </si>
  <si>
    <t>9784790717768</t>
  </si>
  <si>
    <t>9784469142662</t>
  </si>
  <si>
    <t>9784469142655</t>
  </si>
  <si>
    <t>9784469142631</t>
  </si>
  <si>
    <t>9784469142693</t>
  </si>
  <si>
    <t>9784469142686</t>
  </si>
  <si>
    <t>9784469142648</t>
  </si>
  <si>
    <t>9784469142716</t>
  </si>
  <si>
    <t>9784469142679</t>
  </si>
  <si>
    <t>9784469232844</t>
  </si>
  <si>
    <t>9784473045485</t>
  </si>
  <si>
    <t>84</t>
  </si>
  <si>
    <t>9784480022509</t>
  </si>
  <si>
    <t>9784480030603</t>
  </si>
  <si>
    <t>9784815811235</t>
  </si>
  <si>
    <t>シェイクスピアはどのようにしてシェイクスピアとなったか</t>
  </si>
  <si>
    <t>山田昭廣</t>
  </si>
  <si>
    <t>劇場閉鎖による危機を乗り越えて、その芝居は生き続けた──。エリザベス時代から王政復古後まで、戯曲本の数や印刷された情報の変遷を網羅的に跡づけ、劇作家・出版者・観客・読者の多様な関係をふまえてシェイクスピアを歴史的に位置づける。演劇と出版をめぐる探究の到達点。</t>
  </si>
  <si>
    <t>書誌学を知る4冊セット</t>
  </si>
  <si>
    <t>掲載図版200点超!写真で魅せる江戸の和本のグラフ誌『和本図譜』（2023刊）ほか、古文書や書誌学に関する4冊セット。『なぜ古い本を網羅的に調べる必要があるのか』（2023刊）『古文書の科学　　料紙を複眼的に分析する』（2023刊）『書医あづさの手控〈クロニクル〉』（2020刊）</t>
  </si>
  <si>
    <t>9784867660188</t>
  </si>
  <si>
    <t>村上春樹研究</t>
  </si>
  <si>
    <t>旧来の作品研究を大きく乗りこえていくにはどうしたらよいか。先行する作家との関係性、村上自身の渡独体験や作品の外国語訳・映像化作品、さらには「当事者批評」「健跡学」などの視点を導入することで、どのような風景が見えてくるのか。新しい村上春樹をめぐる文学史のために。</t>
  </si>
  <si>
    <t>9784831877598</t>
  </si>
  <si>
    <t>ためさるる日　井上正子日記1918—1922</t>
  </si>
  <si>
    <t>井上正子／井上迅　編</t>
  </si>
  <si>
    <t>米騒動、スペイン風邪の大流行も今日の出来事だ。「私のする一つ一つの行動が私の一生の歴史を作るのだもの」。大正の転換期社会を活写する、京都の町寺に育った百年前の女学生日記。寄稿に磯田道史、小林エリカ、藤原辰史。</t>
  </si>
  <si>
    <t>9784642014519</t>
  </si>
  <si>
    <t>9784750518275</t>
  </si>
  <si>
    <t>シカゴ・ソウルはどう世界を変えたのか</t>
  </si>
  <si>
    <t>アーロン・コーエン／夏目大　訳</t>
  </si>
  <si>
    <t>人種隔離の時代に、シカゴのソウル・ミュージシャンがおこなった変革とは何だったのか？　自主レーベルの設立、黒人経営企業の立ち上げ、地元コミュニティ、独自の流通網の開拓……。音楽産業とブラック・パワー、そして公民権運動の結びつきを、膨大な当事者インタビューと資料から解き明かす。</t>
  </si>
  <si>
    <t>9784750518022</t>
  </si>
  <si>
    <t>9784750517117</t>
  </si>
  <si>
    <t>時を超えて交錯する思考の運動が、星座のように明晰なる一つの図形となって、新たな知覚と認識を導く。稀代の批評家・造形作家による美術史の解体＝再構築。デビュー以来紡いできた膨大な批評文を精選した、その思想の精髄。シリーズ第１弾。第76回毎日出版文化賞（文学・芸術部門）受賞。</t>
  </si>
  <si>
    <t>9784750515533</t>
  </si>
  <si>
    <t>9784000248938</t>
  </si>
  <si>
    <t>宮崎駿とジブリ美術館 (全2冊）</t>
  </si>
  <si>
    <t>スタジオジブリ　編</t>
  </si>
  <si>
    <t>宮崎駿監督のこんな美術館をつくりたい、という長年の想いが数多くちりばめられているジブリ美術館。美術館をつくるまでの試行錯誤の軌跡、企画展示の知られざる舞台裏などを描いた900点あまりの絵を収録。『美術館をつくる』『企画展示をつくる』の豪華2冊セット。</t>
  </si>
  <si>
    <t>B4判変型・598ページ（全2冊）</t>
  </si>
  <si>
    <t>9784771034945</t>
  </si>
  <si>
    <t>ハート形のイメージ世界</t>
  </si>
  <si>
    <t>古代世界にあった精神的トポスとしてのハートは、世俗文学が描く愛憎や、身体への科学的まなざしを巻き込みながら、万人がその意味を感受できる表象へと洗練されていく。本書は、集団的統合、科学批判の象徴、感情伝達のツールとして、理性を超えてわれわれに迫ってくるハート形の秘密に迫る。</t>
  </si>
  <si>
    <t>9784771036888</t>
  </si>
  <si>
    <t>85</t>
  </si>
  <si>
    <t>9784771034259</t>
  </si>
  <si>
    <t>9784385162508</t>
  </si>
  <si>
    <t>9784385162485</t>
  </si>
  <si>
    <t>9784473045232</t>
  </si>
  <si>
    <t>時代劇が前衛だった</t>
  </si>
  <si>
    <t>古賀重樹</t>
  </si>
  <si>
    <t>日本映画の黎明期、時代劇は創意あふれる前衛的な芸術だった。本書は日本映画初期の名監督たちの作品の魅力を、新発見のフィルムや資料、関係者への取材、多彩な芸術家との交流の記録などから生き生きと描きだす。果敢に挑んだ5人の作品が時代を超えて輝く理由を発見する。貴重図版多数収録。</t>
  </si>
  <si>
    <t>9784473045638</t>
  </si>
  <si>
    <t>9784473040756</t>
  </si>
  <si>
    <t>9784480874146</t>
  </si>
  <si>
    <t>ヨーロッパ近代芸術論</t>
  </si>
  <si>
    <t>高階秀爾</t>
  </si>
  <si>
    <t>私たちの時代の感性がここに幕を開ける！１９世紀は自らの内部に新たな想像力の源泉を見つけた。美術史の碩学が自選した評論により“近代”から“現代”に至る芸術の道筋を示す決定版。</t>
  </si>
  <si>
    <t>9784805509753</t>
  </si>
  <si>
    <t>ハーバード美術館　南無仏太子像の研究</t>
  </si>
  <si>
    <t>阿部泰郎、阿部美香、近本謙介、レイチェル・サンダーズ、瀬谷愛、瀬谷貴之　編</t>
  </si>
  <si>
    <t>宗教遺産の意義と価値の解明を試みた国際共同研究の成果—鎌倉時代、正応五年（1292）に造られたハーバード美術館蔵南無仏太子像（聖徳太子二歳像）について、像本体、また納入品４０点のひとつひとつを詳細に分析。成立年代の知られる現存最古の南無仏太子像が誕生した背景に迫る。</t>
  </si>
  <si>
    <t>Ｂ5・386ページ</t>
  </si>
  <si>
    <t>9784805509692</t>
  </si>
  <si>
    <t>江戸時代の女性画家</t>
  </si>
  <si>
    <t>仲町啓子　編</t>
  </si>
  <si>
    <t>これまで日本美術史の研究において等閑視されてきた江戸時代の女性画家について、実践女子大学香雪記念資料館の収蔵品の作品論を中心に25人の女性画家の人生と制作の魅力について論じ、さらに現代までの女性画家74人175点の作品をカラー図版にて掲載。コラム・略伝も付す充実の内容にて刊行。</t>
  </si>
  <si>
    <t>Ａ4・296ページ</t>
  </si>
  <si>
    <t>アジア仏教美術論集【全12巻】</t>
  </si>
  <si>
    <t>宮治昭、肥田路美、板倉聖哲　監修</t>
  </si>
  <si>
    <t>インドに興った仏教がアジアに広く伝播し、受容され、展開を遂げる大きな推進力となった仏教美術。第一線の研究者らが、その様相と特色、思想、信仰、社会、政治など、さらには他地域や他宗教との関わりを読み解き、現在のアジア仏教美術研究の到達点を提示するシリーズ全12巻。</t>
  </si>
  <si>
    <t>Ａ5・7720ページ</t>
  </si>
  <si>
    <t>9784805509784</t>
  </si>
  <si>
    <t>池大雅 「真景」 論攷</t>
  </si>
  <si>
    <t>出光佐千子</t>
  </si>
  <si>
    <t>日本文人画の大成者として高く評価されてきた池大雅（1723-76）。大雅が生涯描いた「真景図」について、その思想を中国の名勝図にまで拡げることで、大雅の「真景」観について詳細な作品分析を行った著者永年の研究成果の公刊。</t>
  </si>
  <si>
    <t>Ｂ5・328ページ</t>
  </si>
  <si>
    <t>9784805509616</t>
  </si>
  <si>
    <t>9784487810352</t>
  </si>
  <si>
    <t>2019年6月</t>
  </si>
  <si>
    <t>9784130831116</t>
  </si>
  <si>
    <t>中国美術全史 第1巻　先史・殷・周・秦・漢</t>
  </si>
  <si>
    <t>李松/ 古田真一　訳</t>
  </si>
  <si>
    <t>【全4巻完結！】中国美術の権威たちが執筆陣に名を連ねた『中国美術史』全4巻（中国人民大学出版社、2014年）の日本語版。中国美術の先史時代から清代までの展開について時代性や社会思想と関連させながら、数多くの図版を用いて網羅的に解説する。第一巻では先史・殷・周・秦・漢の時代を扱う。</t>
  </si>
  <si>
    <t>9784130831123</t>
  </si>
  <si>
    <t>中国美術全史 第2巻　魏晋南北朝・隋・唐</t>
  </si>
  <si>
    <t>金維諾/ 古田真一 訳</t>
  </si>
  <si>
    <t>【全4巻完結！】中国美術の権威たちが執筆陣に名を連ねた『中国美術史』全4巻（中国人民大学出版社、2014年）の日本語版。中国美術の先史時代から清代までの展開について時代性や社会思想と関連させながら、数多くの図版を用いて網羅的に解説する。第二巻では魏晋南北朝・隋・唐の時代を扱う。</t>
  </si>
  <si>
    <t>A4・400ページ</t>
  </si>
  <si>
    <t>86</t>
  </si>
  <si>
    <t>9784130831130</t>
  </si>
  <si>
    <t>中国美術全史 第3巻　五代・宋・元</t>
  </si>
  <si>
    <t>薛永年、尚剛、趙力／古田真一 訳</t>
  </si>
  <si>
    <t>【全4巻完結！】中国美術の権威たちが執筆陣に名を連ねた『中国美術史』全4巻（中国人民大学出版社、2014年）の日本語版。中国美術の先史時代から清代までの展開について時代性や社会思想と関連させながら、数多くの図版を用いて網羅的に解説する。第三巻では五代・宋・元の時代を扱う。</t>
  </si>
  <si>
    <t>A4・384ページ</t>
  </si>
  <si>
    <t>9784490109405</t>
  </si>
  <si>
    <t>日本奇術資料大事典</t>
  </si>
  <si>
    <t>河合勝　編</t>
  </si>
  <si>
    <t>江戸時代から近代までの奇術関係の古記録と興行資料（絵ビラ、チラシ、興行プログラムなど）を時代ごとに章分けし一覧に示し、貴重な図版資料とともに解説。収録数は約900点となる。奇術資料の集大成。また、絵ビラやプログラムなど内容がわかりにくいこともあり、「所載演目一覧」として翻刻した。</t>
  </si>
  <si>
    <t>B5判・888ページ　口絵カラー16ページ</t>
  </si>
  <si>
    <t>9784815811419</t>
  </si>
  <si>
    <t>聖母の晩年</t>
  </si>
  <si>
    <t>桑原夏子</t>
  </si>
  <si>
    <t>聖書には、彼女がどのように生を終えたかについての記述がない。地中海圏の聖堂壁画からチマブーエやドゥッチョ、ジョットらの作品までをその背景とともに跡づけ、知られざる聖母の美術史をよみがえらせる。　第6回西脇順三郎学術賞、第29回地中海学会ヘレンド賞受賞</t>
  </si>
  <si>
    <t>A5・904ページ</t>
  </si>
  <si>
    <t>9784867060346</t>
  </si>
  <si>
    <t>カラー 世界 パンデミックの記録</t>
  </si>
  <si>
    <t>マリエル・ウード 編　AFP通信 写真　 青柳正規 日本語版監修　前島美知子 訳</t>
  </si>
  <si>
    <t>瞬く間に世界を覆った新型コロナウイルス。世界で何が起きていたのか。緊急事態宣言やロックダウンが実施され、人の姿はなくなった。2020年明けからAFP通信が未曽有の事態に直面した世界各地の光景と人類の姿を撮影した写真集。481点を収録。今だからこそ振り返りたい。心に刻まれる一冊。</t>
  </si>
  <si>
    <t>B5判横　228ページ</t>
  </si>
  <si>
    <t>9784568389074</t>
  </si>
  <si>
    <t>9784568389081</t>
  </si>
  <si>
    <t>9784585370109</t>
  </si>
  <si>
    <t>重要文化財　東福寺五百羅漢図　修理と研究</t>
  </si>
  <si>
    <t>石川登志雄　編</t>
  </si>
  <si>
    <t>画聖と称された絵仏師・吉山明兆の「五百羅漢図」。大本山東福寺所蔵の47幅及び根津美術館所蔵の2幅についての16年にわたる保存修理の成果とその下絵50幅、さらに長らく所在不明とされてきたが、近年、エルミタージュ美術館に所蔵されていることが明らかになった第50号をカラー図版で掲載。</t>
  </si>
  <si>
    <t>B4版・276ページ</t>
  </si>
  <si>
    <t xml:space="preserve">9784621308332	</t>
  </si>
  <si>
    <t>講談事典</t>
  </si>
  <si>
    <t>瀧口雅仁</t>
  </si>
  <si>
    <t>講談の歴史、基礎知識、歴代の講談師（本名・活躍時期・得意の演目）、代表的な演目（種別・別題・あらすじ・解説）などを詳説。巻末に演目索引を設け、種別（歴史、軍談、御家騒動、武芸物、仇討物、政談、侠客伝、世話物、白浪物、名人伝、出世譚、怪談、新作）を明記。</t>
  </si>
  <si>
    <t>9784621310212</t>
  </si>
  <si>
    <t>9784864631563</t>
  </si>
  <si>
    <t>彫刻の教科書1　わからない彫刻 つくる編</t>
  </si>
  <si>
    <t>彫刻教育の現場に身をおく16名の作家の活きた言葉を通して、彫刻が多様でわからないものであることを理解し、各々の視点で「彫刻とは何か」をあらためて考える。武蔵野美術大学がおくる『彫刻の教科書』第一弾。</t>
  </si>
  <si>
    <t>9784639028253</t>
  </si>
  <si>
    <t>建造物塗装彩色史の研究</t>
  </si>
  <si>
    <t>文化財建造物塗装彩色修理の実践研究成果。伝統的な塗装彩色材料・技術の解明・再評価をもとに、建造物に対する安定した修理施工や保守管理方法の策定を提示する。全図版オールカラー。</t>
  </si>
  <si>
    <t>B5判・488ページ</t>
  </si>
  <si>
    <t>9784639029380</t>
  </si>
  <si>
    <t>9784843363553</t>
  </si>
  <si>
    <t>9784642016704</t>
  </si>
  <si>
    <t>9784642016643</t>
  </si>
  <si>
    <t>9784642016636</t>
  </si>
  <si>
    <t>87</t>
  </si>
  <si>
    <t>9784767450247</t>
  </si>
  <si>
    <t>9784767434827</t>
  </si>
  <si>
    <t>9784767491073</t>
  </si>
  <si>
    <t>9784469041897</t>
  </si>
  <si>
    <t>9784469012910</t>
  </si>
  <si>
    <t>9784469021233</t>
  </si>
  <si>
    <t>9784469021202</t>
  </si>
  <si>
    <t>9784469012866</t>
  </si>
  <si>
    <t>9784469031584</t>
  </si>
  <si>
    <t>9784469012750</t>
  </si>
  <si>
    <t>9784000803151</t>
  </si>
  <si>
    <t>9784000800891</t>
  </si>
  <si>
    <t>廣松渉、子安宣邦、三島憲一、宮本久雄、佐々木力、野家啓一、末木文美士　編</t>
  </si>
  <si>
    <t>9784320077218</t>
  </si>
  <si>
    <t>9784320057890</t>
  </si>
  <si>
    <t>88</t>
  </si>
  <si>
    <t>9784385162522</t>
  </si>
  <si>
    <t>9784385159034</t>
  </si>
  <si>
    <t>9784385162461</t>
  </si>
  <si>
    <t>9784469012927</t>
  </si>
  <si>
    <t>9784469062359</t>
  </si>
  <si>
    <t>9784473044891</t>
  </si>
  <si>
    <t>9784490109320</t>
  </si>
  <si>
    <t>9784816929533</t>
  </si>
  <si>
    <t xml:space="preserve">9784621308202	</t>
  </si>
  <si>
    <t>図書館情報学事典</t>
  </si>
  <si>
    <t>日本図書館情報学会　編</t>
  </si>
  <si>
    <t>図書館の歴史や基礎論、メディア論はもとより、情報へのアプローチ方法や組織化の技術まで、最新の研究知見をもとに執筆。デジタルトランスフォーメーション（DX）社会を見据え、従来の紙のメディアや図書館と、情報や知のシステムとの連続性をわかりやすく解説。</t>
  </si>
  <si>
    <t>9784621307922</t>
  </si>
  <si>
    <t>台紙29図鑑 他.ai</t>
  </si>
  <si>
    <t>9784473019240</t>
  </si>
  <si>
    <t>89</t>
  </si>
  <si>
    <t>9781009454735</t>
  </si>
  <si>
    <t>CAMBRIDGE</t>
  </si>
  <si>
    <t xml:space="preserve">IELTS 19 ACADEMIC STUDENT'S BOOK </t>
  </si>
  <si>
    <t>IELTS は英語圏への進学、就労、移住を希望する人々の英語力を測定するテスト。本商品は進学、留学を希望する人向けの「Academic」版です。内容はリーディング・ライティング・リスニング・スピーキングの技能ごと4 つに分かれており、本番と同一形式の模擬試験に挑戦できます。</t>
  </si>
  <si>
    <t>25cm・144ページ</t>
  </si>
  <si>
    <t>9781265477318</t>
  </si>
  <si>
    <t>ETS公認ガイド TOEFL iBT 第7版（英語版）</t>
  </si>
  <si>
    <t>Educational Testing Service(ETS)が開発したTOEFL唯一の公認ガイド第7版。2023年からのテスト時間1時間短縮に伴いテキストも改訂、演習問題1セット、実践模試4セット分収録。付属のアクセスコードを使うと実際の受験と同じ環境で力試しができます。</t>
  </si>
  <si>
    <t>27cm・672ページ</t>
  </si>
  <si>
    <t>9781265479077</t>
  </si>
  <si>
    <t>ETS公認過去問題集 TOEFL iBT Tests Vol.1 第5版</t>
  </si>
  <si>
    <t>Educational Testing Service(ETS）公認の過去問題集。2023年の新形式テストに対応しており、5回分の過去問を収録。リーディング、リスニングセクションの解答、スピーキングとライティングセクションの各練習問題の解答のポイントを収録。</t>
  </si>
  <si>
    <t>27cm・352ページ</t>
  </si>
  <si>
    <t>9781265481636</t>
  </si>
  <si>
    <t>ETS公認過去問題集 TOEFL iBT Tests Vol.2 第4版</t>
  </si>
  <si>
    <t>Educational Testing Service(ETS）公認の過去問題集。2023年の新形式テストに対応しており、5回分の過去問を収録。スピーキングとライティングセクションの問題の解答例と解答例に対する採点官のコメントも掲載。※Vol.1とは全て別問題</t>
  </si>
  <si>
    <t>27cm・368ページ</t>
  </si>
  <si>
    <t>9784909362483</t>
  </si>
  <si>
    <t>SEED LEARNING</t>
  </si>
  <si>
    <t>CLASSIC ART READERS FULL TITLE PACK</t>
  </si>
  <si>
    <t>ルネサンス期から現代までの芸術家について探るノンフィクションリーダーの全20巻セット。芸術家の生涯とその時代背景、有名な作品を紹介します。出版社のウェブサイトから音声、リーダーのPowerPoint 版、Activity Pack（ワークシート）が無料でダウンロード可能です。</t>
  </si>
  <si>
    <t>21cm</t>
  </si>
  <si>
    <t>9784909362315</t>
  </si>
  <si>
    <t>9783031310713</t>
  </si>
  <si>
    <t>9783031315169</t>
  </si>
  <si>
    <t>English for Academic Research : Grammar, Usage and Style, 2nd ed.</t>
  </si>
  <si>
    <t>【学術研究のための英語：慣用、スタイル、文法　第2版】本書は、非母語の著者による英語に関連する誤りを抽出した決定的なガイドです。新版では、ChatGPT、Google翻訳などのAIツールを活用し、英語で書かれたテキストの生成、言い換え、翻訳、修正を行う章を設けています。</t>
  </si>
  <si>
    <t>9780226817972</t>
  </si>
  <si>
    <t>Univ. of Chicago Pr.</t>
  </si>
  <si>
    <t>The Chicago Manual of Style, 18th ed.</t>
  </si>
  <si>
    <t>The University of Chicago Press Editorial Staff</t>
  </si>
  <si>
    <t>【シカゴマニュアル・オブ・スタイル　第18版】本書は文体、用法、文法に定評のあるガイドです。確かな情報と決定的なアドバイスを提供する必携の一冊です。第18版となる本書は、ライター、編集者、出版社のための古典的なガイドとして、この20年間で最も大規模な改訂がされています。</t>
  </si>
  <si>
    <t>1192 p.</t>
  </si>
  <si>
    <t>9781108781237</t>
  </si>
  <si>
    <t>The Cambridge History of Nationhood and Nationalism</t>
  </si>
  <si>
    <t>Roshwald, Aviel(ed.)</t>
  </si>
  <si>
    <t>【Cambridge版　国民性とナショナリズムの歴史　全2巻】本書は各分野の研究者が、独立国家とナショナリズムに関する歴史的な事例研究を世界中から前近代と近代の隔たりを越えて記しています。時系列的に深く歴史的観点から独立国家とナショナリズムを理解できるように記載されています。</t>
  </si>
  <si>
    <t>9781118620311</t>
  </si>
  <si>
    <t>A Companion to the Archaeology of the Roman Empire</t>
  </si>
  <si>
    <t>Burrell, Barbara</t>
  </si>
  <si>
    <t>【ローマ帝国の考古学必携 全2巻】本書は、著名な学者であり考古学者であるバーバラ・バレル教授が、ローマ帝国の人々、制度、およびその遺物について幅広い視点から議論を行っており、ローマ帝国の考古学的証拠を探求した、他に類を見ないレファレンスです。</t>
  </si>
  <si>
    <t>2 Vols., 1008 p.</t>
  </si>
  <si>
    <t>9780323907996</t>
  </si>
  <si>
    <t>Encyclopedia of Archaeology, 2nd ed.</t>
  </si>
  <si>
    <t>Nikita, Efthymia/Rehren, Thilo(eds.)</t>
  </si>
  <si>
    <t>【考古学百科事典　第2版　全3巻】本書は、研究者として考古学を実践し体験する人々によって科学的な学問としての考古学の位置づけをはじめ、フィールドと研究室の両方における実践を示し、全ての大陸と時代を網羅する考古学的地理的概観を提供し、現代における考古学の役割について記載しています。</t>
  </si>
  <si>
    <t>3 Vols., 3728 p.</t>
  </si>
  <si>
    <t>90</t>
  </si>
  <si>
    <t>9781009174893</t>
  </si>
  <si>
    <t>Geographers of the Ancient Greek World</t>
  </si>
  <si>
    <t>Shipley, D. Graham J.</t>
  </si>
  <si>
    <t>【古代ギリシャ世界の地理学者　全2巻】本書は、極めて重要でありながら、あまり知られていないギリシャの地理学文書36点の新訳集です。その多くは今まで英語で出版されたことがなく、最新の序文と注釈が付いています。初期のギリシャから後期ローマ時代まで古代地理全体のより深い理解を促します。</t>
  </si>
  <si>
    <t>2 Vols., 1240 p.</t>
  </si>
  <si>
    <t>9781119399834</t>
  </si>
  <si>
    <t>A Companion to Cities in the Greco-Roman World</t>
  </si>
  <si>
    <t>Flohr, Miko/Zuiderhoek, Arjan(eds.)</t>
  </si>
  <si>
    <t>【ギリシャ・ローマ世界の古代都市研究必携】国際的な専門家による寄稿をまとめた包括的なリソースである本書は、ギリシャとローマの都市計画の研究における最も重要なトピックを詳細に取り上げています。古代ギリシャ・ローマ史、地中海考古学、古代都市の研究に携わる学生、研究者にお薦めです。</t>
  </si>
  <si>
    <t>608 p.</t>
  </si>
  <si>
    <t>9781009286091</t>
  </si>
  <si>
    <t>The New Documents in Mycenaean Greek</t>
  </si>
  <si>
    <t>Killen, John(ed.)</t>
  </si>
  <si>
    <t>【ミケーネ・ギリシャ語の新史料 全2巻】1952 年にマイケル・ヴェントリスが解読した線文字 B の粘土板に関する最新の研究について、世界をリードする 14名の専門家によって明快に解説した権威ある調査書。ギリシャ語の最も初期の形態と、当時の社会や経済の多くを明らかにします。</t>
  </si>
  <si>
    <t>2 Vols., 1199 p.</t>
  </si>
  <si>
    <t>9781108896184</t>
  </si>
  <si>
    <t>The Cambridge World History of Sexualities</t>
  </si>
  <si>
    <t>Wiesner-Hanks, Merry E./Kuefler, Mathew(eds.)</t>
  </si>
  <si>
    <t>【Cambridge版　セクシュアリティの世界史　全4巻】本書は、多様な地理的・年代的スケールで、時代を横断して世界中のセクシュアリティを調査した80を超える章から成る全4巻のコレクションです。世界中の国々のさまざまな学術分野の寄稿者によってグローバルで学際的な視点を提示します。</t>
  </si>
  <si>
    <t>4 Vols., 2044 p.</t>
  </si>
  <si>
    <t>9780199580316</t>
  </si>
  <si>
    <t>Oxford Latin Dictionary 2nd ed.</t>
  </si>
  <si>
    <t>Oxford Languages</t>
  </si>
  <si>
    <t>【オックスフォード羅英辞典 第2版 全2巻】 古典羅英辞典の最高峰とされる1982年の初版を増補改訂。今日の編集技術を駆使し、紙面のデザインやレイアウトを一新したことで格段に使いやすくなっています。収録語数は14万以上で西暦200年以前の700以上の文献から豊富な例文を収録。</t>
  </si>
  <si>
    <t>2012年3月</t>
  </si>
  <si>
    <t>2 Vols., 2400 p.</t>
  </si>
  <si>
    <t>9781350253742</t>
  </si>
  <si>
    <t>The Bloomsbury Handbook to D. H. Lawrence</t>
  </si>
  <si>
    <t>Grice, Annalise(ed.)</t>
  </si>
  <si>
    <t>【Bloomsbury版　D・H・ロレンスハンドブック】D. H. ロレンスに関する最も刺激的な現代の研究成果を紹介するこの包括的なコレクションは、現在の概要と、D. H. ロレンス研究における新しいアプローチと方向性の検討の両方に役立ちます。</t>
  </si>
  <si>
    <t>464 p.</t>
  </si>
  <si>
    <t>9781316512708</t>
  </si>
  <si>
    <t>The Cambridge History of the American Essay</t>
  </si>
  <si>
    <t>Childs, Jason/Wampole, Christy(eds.)</t>
  </si>
  <si>
    <t>【Cambridge版　アメリカン・エッセイの歴史】本書は、アメリカ人のアイデンティティの形成に欠かせない重要な文学ジャンルの豊かな歴史を包括的に説明しています。アメリカの起源から今日までのアメリカ文学の多様性と哲学的な豊かさを伝えます。</t>
  </si>
  <si>
    <t>850 p.</t>
  </si>
  <si>
    <t>9781108843454</t>
  </si>
  <si>
    <t>The Cambridge History of Queer American Literature</t>
  </si>
  <si>
    <t>Kahan, Benjamin(ed.)</t>
  </si>
  <si>
    <t>【Cambridge版　クィアなアメリカ文学史】本書は、クィアアメリカ文学の歴史をその初期の作品から現在の作品までを紹介し、クィアアメリカ文学とその研究がどのように発展してきたかについて概説しています。アメリカ文学研究とセクシュアリティ研究の絡み合いの歴史を提供します。</t>
  </si>
  <si>
    <t>924 p.</t>
  </si>
  <si>
    <t>9781119184539</t>
  </si>
  <si>
    <t>【言語学・音声学辞典　第7版】デイヴィッド・クリスタルによる定番レファレンス、15年ぶりの改訂。最新の研究成果を踏まえ、音声学、音韻論、統語論、意味論、社会言語学、心理言語学の専門家チームによる新項目を多数収録。言語学・音声学を学ぶ学生には必携の1冊。</t>
  </si>
  <si>
    <t>9780198865926</t>
  </si>
  <si>
    <t>The Place of Case in Grammar</t>
  </si>
  <si>
    <t>Sevdali, Christina/Mertyris, Dionysios/Anagnostopoulou, Elena(eds.)</t>
  </si>
  <si>
    <t>【文法における格の位置】本書は、格という文法カテゴリーと、それを文法のどこに位置づけるかを取り扱っています。文法的機能の形態論的表現がどのように形式的統語論と関連づけられるべきかという点を中心に議論されており、統語的な格と形態的な格の区分案についての詳細な調査を提供します。</t>
  </si>
  <si>
    <t>640 p.</t>
  </si>
  <si>
    <t>9780198826804</t>
  </si>
  <si>
    <t>The Oxford Handbook of Vowel Harmony</t>
  </si>
  <si>
    <t>Ritter, Nancy A./van der Hulst, Harry(eds.)</t>
  </si>
  <si>
    <t>【Oxford版　母音調和ハンドブック】本書は、母音調和に関する包括的な記述と理論的説明を提供します。すべての主要な語族といくつかの分離言語における母音の調和を探求しています。音韻論だけでなく、類型論、形態統語論、心理言語学からの洞察も取り入れています。</t>
  </si>
  <si>
    <t>1152 p.</t>
  </si>
  <si>
    <t>9780198899570</t>
  </si>
  <si>
    <t>Transitivity, Valency, and Voice</t>
  </si>
  <si>
    <t>Creissels, Denis</t>
  </si>
  <si>
    <t>【言語学における他動性、結合価、声調】本書は、節の構造の3つの中心概念を研究するための新しい理論的枠組みを概説します。類型論的に多様な言語の膨大な経験的データを活用しています。個々の言語の文法における他動性、結合価、声調のさまざまな現れ方の比較を容易にします。</t>
  </si>
  <si>
    <t>880 p.</t>
  </si>
  <si>
    <t>9781614514015</t>
  </si>
  <si>
    <t>de Gruyter</t>
  </si>
  <si>
    <t>Frellesvig, Bjarke/Kinsui, Satoshi/Whitman, John(eds.)</t>
  </si>
  <si>
    <t>【日本語歴史言語学ハンドブック】本書は、あらゆる言語の中で、日本語の歴史を詳細に扱った初めての包括的な研究書です。事実に基づいた背景知識を盛り込む一方で、永続的価値のある独創的な研究を提供することに重点を置いています。</t>
  </si>
  <si>
    <t>9783111051550</t>
  </si>
  <si>
    <t>Onomatopoeia in the World's Languages</t>
  </si>
  <si>
    <t>Körtvélyessy, Lívia/Stekauer, Pavol(eds.)</t>
  </si>
  <si>
    <t>【世界の言語におけるオノマトペ：比較ハンドブック】本書は、世界の言語におけるオノマトペをマッピングした初の出版物です。WALS で定義された 6 つのマクロ領域をカバーし、特定の言語におけるオノマトペの音韻論的、形態論的、造語法的、意味論的、統語論的な特性を提示しています。</t>
  </si>
  <si>
    <t>1000 p.</t>
  </si>
  <si>
    <t>9781009338653</t>
  </si>
  <si>
    <t>Languages of the World : An Introduction, 4th ed.</t>
  </si>
  <si>
    <t>Pereltsvaig, Asya</t>
  </si>
  <si>
    <t>【世界の言語　第4版】本書は、過去に言語学を学んだ経験のない学生向けに著された、世界の言語の豊富な種類と類型についての魅力的なガイドです。この改訂第4版には、新たな課題、アップデートされた用語集と索引、カリブ海の言語を含む新たなセクションを収録しています。</t>
  </si>
  <si>
    <t>9780367462628</t>
  </si>
  <si>
    <t>Global Englishes : A Resource Book for Students, 4th ed.</t>
  </si>
  <si>
    <t>Jenkins, Jennifer/Panero, Sonia Morán</t>
  </si>
  <si>
    <t>【グローバルイングリッシュ　第4版】グローバルイングリッシュのベストセラー・テキストブック、改訂第4版。リングワ・フランカとしての英語、そして今日の世界における英語の普及に関わる要因を研究するすべての学生にとって必読の入門書。</t>
  </si>
  <si>
    <t>91</t>
  </si>
  <si>
    <t>9781108748315</t>
  </si>
  <si>
    <t>A Practical Guide to Second Language Teaching and Learning</t>
  </si>
  <si>
    <t>Sato, Masatoshi/Loewen, Shawn</t>
  </si>
  <si>
    <t>【第二言語教育と学習の実践ガイド】本書は、第二言語（L2）教育の分野に足を踏み入れようとしている人にとって不可欠な情報源であり、分かりやすい言葉で書かれた教材一式を提供します。1学期分の教材を提供し、L2のクラスで使える刺激的なアクティビティとそれを支える理論と研究を紹介します。</t>
  </si>
  <si>
    <t>352 p.</t>
  </si>
  <si>
    <t>9783110754995</t>
  </si>
  <si>
    <t>Polarity-Sensitive Expressions</t>
  </si>
  <si>
    <t>Kishimoto, Hideki/Sawada, Osamu/Imani, Ikumi(eds.)</t>
  </si>
  <si>
    <t>【極性表現の構造：日本語と他言語の比較】本書は、言語体系の最も基本的な概念の一つである極性（肯定、否定）について、極性に敏感な表現のバリエーションを、日本語と英語、ドイツ語、スペイン語、古語などとの比較を通して探求し、それらが出現する環境や文脈等について論じています。</t>
  </si>
  <si>
    <t>400 p.</t>
  </si>
  <si>
    <t>9789027214966</t>
  </si>
  <si>
    <t>John Benjamins</t>
  </si>
  <si>
    <t>Using Tonal Data to Recover Japanese Language History</t>
  </si>
  <si>
    <t>de Boer, Elisabeth M.</t>
  </si>
  <si>
    <t>【日本語の歴史を甦らせる音調データ】本書は、2010年に出版された著者自身による理論を基に、以降に発表された研究をアップデートし、日本語が限定声調言語として最もよく理解される理由と、名詞と動詞の大きな声調クラスの融合が特に方言分岐の信頼できるマーカーである理由を説明しています。</t>
  </si>
  <si>
    <t>viii, 130 p.</t>
  </si>
  <si>
    <t>9783110778816</t>
  </si>
  <si>
    <t>Issues in Japanese Psycholinguistics from Comparative Perspectives,</t>
  </si>
  <si>
    <t>Koizumi, Masatoshi(ed.)</t>
  </si>
  <si>
    <t>【比較の観点から見た日本心理言語学の諸問題　第2巻：言語的要因と非言語要因間の相互作用】本書は、日本の心理言語学に関する30以上の最先端の論文をまとめています。心理言語学的研究を行う際に、比較の視点を用いることの重要性を強調しています。</t>
  </si>
  <si>
    <t>332 p.</t>
  </si>
  <si>
    <t>9780198857815</t>
  </si>
  <si>
    <t>Oxford Handbook of Digital Ethics</t>
  </si>
  <si>
    <t>Véliz, Carissa(ed.)</t>
  </si>
  <si>
    <t>【Oxford版　デジタル倫理学ハンドブック】デジタル倫理の重要な問題を初めて体系化した、この分野における研究への権威あるガイド。これまでに行われた研究を調査し、新たな探求の道を開きます。デジタル倫理を初めて学ぶ読者にも理解しやすいよう設計されています。</t>
  </si>
  <si>
    <t>9781350324008</t>
  </si>
  <si>
    <t>The Bloomsbury Handbook of Pragmatism, 2nd ed.</t>
  </si>
  <si>
    <t>Pihlström, Sami(ed.)</t>
  </si>
  <si>
    <t>【Bloomsbury版 プラグマティズムハンドブック 第2版】本書は、プラグマティズムの研究方法と問題の紹介、過去と将来の方向性について紹介するハンドブックです。21世紀の哲学におけるプラグマティズムの役割についての理解を深めます。</t>
  </si>
  <si>
    <t>496 p.</t>
  </si>
  <si>
    <t>9781032264790</t>
  </si>
  <si>
    <t>Social Psychology, 10th ed.</t>
  </si>
  <si>
    <t>Collett, Jessica L./Hitlin, Steven/Delamater, John D.</t>
  </si>
  <si>
    <t>【社会心理学　第10版】社会心理学の入門コースに最適な教科書、改訂第10版。心理学と社会学の両方の視点、歴史的および現代的な研究をバランスよく取り上げ、社会的相互作用や集団プロセス、さらには集団間対立やCOVID-19の影響といった大規模な現象についても包括的に探求しています。</t>
  </si>
  <si>
    <t>658 p.</t>
  </si>
  <si>
    <t>9781071819258</t>
  </si>
  <si>
    <t>Positive Psychology 5th ed.</t>
  </si>
  <si>
    <t>Teramoto Pedrotti, Jennifer/Lopez, Shane J./McDermott, Ryon C.</t>
  </si>
  <si>
    <t>【ポジティブ心理学　第5版】共感、感謝、愛情などポジティブな感情と人間の強みについて包括的に扱うポジティブ心理学のテキストブック。最新事例、神経学的・生物学的基礎をカバーし、多様な文化に根ざした強みに焦点を当てています。</t>
  </si>
  <si>
    <t>552 p.</t>
  </si>
  <si>
    <t>9780323960236</t>
  </si>
  <si>
    <t>Encyclopedia of Adolescence, 2nd ed.</t>
  </si>
  <si>
    <t>Troop-Gordon, Wendy/Neblett, Enrique(eds.)</t>
  </si>
  <si>
    <t>【青年期百科事典　第2版　全３巻】青年の重要な発育期を理解するために必要な理論、方法論、エビデンスを包括的に解説しているレファレンス。青年期研究の研究史、思春期の発達を研究するための新たな理論やツール、青年期の規範的な変化について概観し、その幅広い経験について網羅しています。</t>
  </si>
  <si>
    <t>3 Vols.,1972 p.</t>
  </si>
  <si>
    <t>9781119753872</t>
  </si>
  <si>
    <t>The Wiley Blackwell Companion to Catholicism, 2nd ed.</t>
  </si>
  <si>
    <t>Bauerschmidt, Frederick C. et al.(eds.)</t>
  </si>
  <si>
    <t>【Wiley Blackwell版　カトリック必携　第2版】本書は、カトリックの歴史、教義、実践、および拡大に関する権威ある概要を提供します。ローマカトリックの生活と思想に関する幅広く奥深い調査を提供し、全面的に更新および拡張されています。</t>
  </si>
  <si>
    <t>9780190256890</t>
  </si>
  <si>
    <t>The Oxford Encyclopedia of Buddhism</t>
  </si>
  <si>
    <t>Payne, Richard/Halkias, Georgios(eds.)</t>
  </si>
  <si>
    <t>【Oxford版　仏教百科事典】本書は、仏教研究がどのように発展し続けているのか、新たな下位分野、関連する学問分野とその進化する関係について明らかにし、分析するための体系的な取り組みを行う、他に類を見ないレファレンスです。</t>
  </si>
  <si>
    <t>1400 p.</t>
  </si>
  <si>
    <t>9783031520525</t>
  </si>
  <si>
    <t>The Palgrave Companion to Harvard Economics</t>
  </si>
  <si>
    <t>Cord, Robert A.(ed.)</t>
  </si>
  <si>
    <t>【Palgrave版　ハーバード経済学必携】ハーバード経済学のテーマに関する3つの章と、ハーバード大学の経済学者たちの人生と仕事に関する41の章からなる2巻組の本書は、経済学者、特にマクロ経済学と経済思想史に関心のある人々に、ハーバード経済学の詳細な分析を提供します。</t>
  </si>
  <si>
    <t>XV, 1164 p.</t>
  </si>
  <si>
    <t>9781009364690</t>
  </si>
  <si>
    <t>The Cambridge Handbook of European Monetary, Economic and Financial Integration</t>
  </si>
  <si>
    <t>de Haan, Jakob(ed.)</t>
  </si>
  <si>
    <t>【Cambridge版　欧州通貨・経済・金融統合ハンドブック】本書は、欧州経済通貨同盟について、より広い文脈から包括的な分析を提供します。経済、法律、政治学の視点を取り入れ、ユーロ圏の経済、通貨、金融統合の根拠、主な特徴、欠点について、詳細かつ将来を見据えた精査を提供します。</t>
  </si>
  <si>
    <t>9781789904826</t>
  </si>
  <si>
    <t>Research Handbook on the Green Economy</t>
  </si>
  <si>
    <t>Jones, Andrew/Ström, Patrik(eds.)</t>
  </si>
  <si>
    <t>【Elgar版　グリーン経済ハンドブック】本書は、グリーン経済とグリーン成長の概念が過去10年間で政策および政治論争の最前線に躍り出た経緯を概説し、真のグリーン経済を実現するために地域レベルと世界レベルの両方でこれらの概念を活用する政策と計画を調査しています。</t>
  </si>
  <si>
    <t>326 p.</t>
  </si>
  <si>
    <t>9798350290899</t>
  </si>
  <si>
    <t>Thomson West</t>
  </si>
  <si>
    <t>Black's Law Dictionary, 12th ed., Standard ed.</t>
  </si>
  <si>
    <t>Garner, Bryan A.</t>
  </si>
  <si>
    <t>【ブラック法律辞典　第12版】本書は、アメリカ法の記録的な辞典の最新版です。前例がないほどに広範囲をカバーし、正確で明確な解説を記載した、法律の専門家および法律上の定義を必要とする全ての人のために書かれている最も権威ある辞典です。</t>
  </si>
  <si>
    <t>2,098 p.</t>
  </si>
  <si>
    <t>9781108845595</t>
  </si>
  <si>
    <t>The Cambridge Handbook of Private Law and Artificial Intelligence</t>
  </si>
  <si>
    <t>Lim, Ernest/Morgan, Phillip(eds.)</t>
  </si>
  <si>
    <t>【Cambridge版　私法と人工知能ハンドブック】人工知能（AI） と私法のインターフェース、および AI が私法にもたらす課題を専門的に扱った初のハンドブック。私法の専門家とコンピューターサイエンティストにより、インターフェースを調査し、問題を特定し、解決策を提案しています。</t>
  </si>
  <si>
    <t>700 p.</t>
  </si>
  <si>
    <t>92</t>
  </si>
  <si>
    <t>9789004681460</t>
  </si>
  <si>
    <t>Brill</t>
  </si>
  <si>
    <t>International Law as Constructive Resistance Towards Peace and Justice</t>
  </si>
  <si>
    <t>Negishi, Yota/Seta, Makoto(eds.)</t>
  </si>
  <si>
    <t>【平和と正義への建設的な抵抗としての国際法】この記念論文集で取り上げる最上敏樹教授は、国際法と国際政治学の分野で学問的キャリアを積んできました。本書の編集者は、最上教授の代表作、特に『平和と正義に向けた建設的抵抗としての国際法』から、その教えの真髄を抽出しています。</t>
  </si>
  <si>
    <t>VI, 254 p.</t>
  </si>
  <si>
    <t>9781529794632</t>
  </si>
  <si>
    <t>The Sage Handbook of Qualitative Research in Organizational Communication</t>
  </si>
  <si>
    <t>Taylor, Bryan C./Sivunen, Anu/Brummans, Boris H. J. M.(eds.)</t>
  </si>
  <si>
    <t>【SAGE版　組織コミュニケーションにおける質的研究ハンドブック】組織生活におけるコミュニケーションの重要な役割を理解することに関心のある学者、学生、実務家にとって基礎となるテキスト。多様なアプローチを反映し、データ収集と分析から表現に至るまで、幅広いトピックをカバー。</t>
  </si>
  <si>
    <t>744 p.</t>
  </si>
  <si>
    <t>9781119835219</t>
  </si>
  <si>
    <t>Marketing 6.0 : The Future Is Immersive</t>
  </si>
  <si>
    <t>Kotler, Philip/Kartajaya, Hermawan/Setiawan, Iwan</t>
  </si>
  <si>
    <t>【コトラーのマーケティング6.0： 未来はイマーシブである】マーケティングの基礎とメタマーケティングの台頭を再発見する、コトラーの最新刊。メタマーケティングの新時代に、テクノロジーとビジネスモデルの進化を、過去10年間に起こった消費者行動の劇的な変化と統合する方法を提供します。</t>
  </si>
  <si>
    <t>256 p.</t>
  </si>
  <si>
    <t>9781802207330</t>
  </si>
  <si>
    <t>Research Handbook on Public Management and Artificial Intelligence</t>
  </si>
  <si>
    <t>Charalabidis, Yannis/Medaglia, Rony/van Noordt, Colin(eds.)</t>
  </si>
  <si>
    <t>【Elgar版　公共経営と人工知能ハンドブック】本書は、公共経営と人工知能に関する先駆的な研究ハンドブックです。公共経営の文脈におけるAIの可能性、課題、ガバナンス原則について包括的な概要を提供します。</t>
  </si>
  <si>
    <t>302 p.</t>
  </si>
  <si>
    <t>9781800887893</t>
  </si>
  <si>
    <t>Handbook on the Governance and Politics of Water Resources</t>
  </si>
  <si>
    <t>Fritsch, Oliver/Benson, David(eds.)</t>
  </si>
  <si>
    <t>【Elgar版　水資源のガバナンスと政治ハンドブック】本書は、水政策と水管理に影響する現在の問題についてグローバルな視点を提供します。特に政策立案プロセスとそれに伴う力関係に焦点を当て、水資源分野における目的、手段、ガバナンスアプローチの新たな多様性を紹介しています。</t>
  </si>
  <si>
    <t>380 p.</t>
  </si>
  <si>
    <t>9781529772128</t>
  </si>
  <si>
    <t>The Sage Handbook of Global Sociology</t>
  </si>
  <si>
    <t>Medien, Kathryn/Mayblin, Lucy/Bhambra, Gurminder(eds.)</t>
  </si>
  <si>
    <t>【SAGE版　グローバル社会学ハンドブック】本書は、ポスト植民地主義の統治から気候変動まで、差し迫ったグローバルな問題に関する重要な洞察を提供します。社会学、グローバルな問題、社会正義に関心のある学生、研究者、学者にとって必携のリソースです。</t>
  </si>
  <si>
    <t>632 p.</t>
  </si>
  <si>
    <t>9781324034308</t>
  </si>
  <si>
    <t>Intermediate Microeconomics 10th ed./ISE</t>
  </si>
  <si>
    <t>Varian, Hal R./Melitz, Marc</t>
  </si>
  <si>
    <t>【ヴァリアン中級ミクロ経済学　第10版　ISE】中級ミクロ経済学の定番教科書。第10版より新たに加わった共著者のMelitzは、豊富な教育経験を活かし最新の例や問題を取り入れ、Varian のコアアプローチを現代化および強化し、今日の学生をサポートします。</t>
  </si>
  <si>
    <t>9781071891421</t>
  </si>
  <si>
    <t>The SAGE Encyclopedia of LGBTQ+ Studies, 2nd ed.</t>
  </si>
  <si>
    <t>Goldberg, Abbie E.(ed.)</t>
  </si>
  <si>
    <t>【SAGE版 LGBTQ研究百科事典　第2版 全3巻】本書は、LGBTQに関する学際的な視点に関心のある学生および教育者を対象に、LGBTQの世界を形成する背景と力に注目しながら、LGBTQの人々の生活や経験について考察しています。</t>
  </si>
  <si>
    <t>3 Vols., 1664 p.</t>
  </si>
  <si>
    <t>9781009304320</t>
  </si>
  <si>
    <t>International Law, 4th ed.</t>
  </si>
  <si>
    <t>Klabbers, Jan</t>
  </si>
  <si>
    <t>【国際法　第4版】本書は、世界を代表する国際法学者による、国際法の明快で簡潔なテキストブックです。第4版には、新しい判例法や文献への参照が含まれており、ウクライナ侵攻、世界保健法、エネルギー法など、最近の一般的な関心事に関する短い議論が取り上げられています。</t>
  </si>
  <si>
    <t>9780192885173</t>
  </si>
  <si>
    <t>The UN Sustainable Development Goals : A Commentary</t>
  </si>
  <si>
    <t>Bantekas, Ilias/Seatzu, Francesco</t>
  </si>
  <si>
    <t>【国連の持続可能な開発目標：解説】本書は、持続可能な開発目標に関する権威ある参考文献であり、各目標とそのターゲットに関する解説を提供します。国際法における持続可能な開発の一般原則および下位原則の特定に貢献します。解説形式と相互参照により、ナビゲーションが容易になっています。</t>
  </si>
  <si>
    <t>1488 p.</t>
  </si>
  <si>
    <t>9781108970594</t>
  </si>
  <si>
    <t>The Cambridge Companion to Rousseau's Social Contract</t>
  </si>
  <si>
    <t>Williams, David Lay/Maguire, Matthew W.(eds.)</t>
  </si>
  <si>
    <t>【Cambridge版 ルソーの社会契約論必携】正義、平等、自由に関する影響力のある議論を含む、新世代のための政治哲学の傑作を紹介します。</t>
  </si>
  <si>
    <t>384 p.</t>
  </si>
  <si>
    <t>9781324062004</t>
  </si>
  <si>
    <t>Essentials of Comparative Politics, 8th ed.</t>
  </si>
  <si>
    <t>O'neil, Patrick H.</t>
  </si>
  <si>
    <t>【比較政治学の要点　第8版】本書は、柔軟で手頃な形式で、核となる概念を明確、簡潔、かつ現代的にカバーした比較政治学のベストセラー・テキストブックです。第8版では、比較政治学者がこの分野の現代的な疑問に答えるために使用する方法を新たに取り上げ、コースのニーズにさらに応えています。</t>
  </si>
  <si>
    <t>9781071875247</t>
  </si>
  <si>
    <t>An Introduction to Qualitative Research</t>
  </si>
  <si>
    <t>Lahman, Maria K. E.</t>
  </si>
  <si>
    <t>【質的研究入門： 文化的応答性のある質的研究に関する新しい洞察】質的研究の魅力的な入門書。体系的な人種差別や文化的謙虚さなど、質的研究の健全性に不可欠な領域が取り上げられ、ハイブリッド研究、技術の活用などの領域で最先端の提案を提供します。</t>
  </si>
  <si>
    <t>9781529622546</t>
  </si>
  <si>
    <t>Interpreting Qualitative Data, 7th ed.</t>
  </si>
  <si>
    <t>Silverman, David</t>
  </si>
  <si>
    <t>【質的データの解釈　第7版】質的研究で世界的に著名なSilvermanによる実践的な入門テキスト最新版。現実世界の多様な例を用いて、質的データを理解するためのさまざまな方法を段階的に解説します。オンラインリソース付。</t>
  </si>
  <si>
    <t>9781440877568</t>
  </si>
  <si>
    <t>Modern Japan</t>
  </si>
  <si>
    <t>Purdy, Roger W./Perez, Louis G.</t>
  </si>
  <si>
    <t>【現代日本】地理、歴史、政治や経済から食べ物、大衆文化やエチケットなど、日本の生活のあらゆる側面を取り上げ、テーマ別にまとめられた本書は、日本の歴史と現代の生活を考察しています。日本を研究する学生だけでなく、日本についてもっと知りたい一般の読者にも最適の一冊です。</t>
  </si>
  <si>
    <t>9781119753742</t>
  </si>
  <si>
    <t>The Wiley Blackwell Companion to Tourism, 2nd ed.</t>
  </si>
  <si>
    <t>Hall, C. Michael(ed.)</t>
  </si>
  <si>
    <t>【Wiley-Blackwell版　ツーリズム必携　第2版】本書は、最先端の観光研究に関する決定的な参考文献です。社会科学全体の観光研究に関する包括的で批判的な概要を提供します。コロナが観光業に与えた影響など、新たな情報を追加した10年ぶりの改訂新版。</t>
  </si>
  <si>
    <t>768 p.</t>
  </si>
  <si>
    <t>93</t>
  </si>
  <si>
    <t>9781470451646</t>
  </si>
  <si>
    <t>Collected Works of William P. Thurston with Commentary</t>
  </si>
  <si>
    <t>Farb, Benson /Gabai, David/Kerckhoff, Steven P.(eds.)</t>
  </si>
  <si>
    <t>【ウィリアム・サーストン全集（解説付）全4巻】本セットには、ウィリアム P. サーストン著作集（解説付）第 1 巻から第 3 巻、および『3 次元多様体の幾何学と位相』が含まれています。ペーパーバック版（ISBN: 978-1-4704-7478-2）も同価格で入手可能です。</t>
  </si>
  <si>
    <t>2022年7月</t>
  </si>
  <si>
    <t>4 Vols., 2306 p.</t>
  </si>
  <si>
    <t>9783031410253</t>
  </si>
  <si>
    <t>Linear Algebra Done Right, 4th ed.</t>
  </si>
  <si>
    <t>Axler, Sheldon</t>
  </si>
  <si>
    <t>【しっかり学ぶ線形代数入門　第4版】線形代数の中級レベルのベストセラー教科書。この第4版では、特異値分解とその結果の取り扱いを拡大しています。250の練習問題といくつかの新しいトピックが追加されています。</t>
  </si>
  <si>
    <t>XVII, 390 p.</t>
  </si>
  <si>
    <t>9783031564994</t>
  </si>
  <si>
    <t>Fundamentals of Fourier Analysis</t>
  </si>
  <si>
    <t>Grafakos, Loukas</t>
  </si>
  <si>
    <t>【フーリエ解析の基礎】実解析と複素変数のコースを修了した大学院生向けにユークリッド空間上のフーリエ解析を紹介する自己完結型のテキスト。フーリエ解析と調和解析のコースに適しています。幅広い例と演習を用いて、重要な概念を説明します。</t>
  </si>
  <si>
    <t>XVI, 407 p.</t>
  </si>
  <si>
    <t>9781071614174</t>
  </si>
  <si>
    <t>An Introduction to Statistical Learning : with Applications in R, 2nd ed.</t>
  </si>
  <si>
    <t>James, Gareth/Witten, Daniela/Hastie, Trevor/Tibshirani, Robert</t>
  </si>
  <si>
    <t>【統計学習入門　第2版】統計学習の分野の概要をわかりやすく説明するテキストブック。R を用いた統計学習方法の応用を示します。ディープラーニング、生存分析、多重検定に関する新しい章が含まれています。科学、産業、その他の分野の実務家にとって不可欠な統計学習ツールキットを紹介します。</t>
  </si>
  <si>
    <t>XV, 607 p.</t>
  </si>
  <si>
    <t>9781529630008</t>
  </si>
  <si>
    <t>Discovering Statistics Using IBM SPSS Statistics, 6th ed.</t>
  </si>
  <si>
    <t>Field, Andy</t>
  </si>
  <si>
    <t>【SPSSを用いた統計学入門　第6版】統計学の教科書で知られるAndy Fieldによる、SPSSを利用した統計の教科書最新版。ストーリー仕立てと魅力的なイラストで、わかりやすくかつ楽しく統計を学ぶことができます。</t>
  </si>
  <si>
    <t>9781108459433</t>
  </si>
  <si>
    <t>Mathematics for Economics and Finance 2nd ed.</t>
  </si>
  <si>
    <t>Anthony, Martin/Biggs, Norman</t>
  </si>
  <si>
    <t>【経済と金融のための数学　第2版】経済学および関連分野の学生のための微積分と線形代数の入門書。経済学と金融学の問題を題材に、これらの分野の大学 1 年生で必須となる数学を網羅し、理解を深めるための多数の例題と広範な演習 (完全な解答付き) を提供します。</t>
  </si>
  <si>
    <t>436 p.</t>
  </si>
  <si>
    <t>9781009355445</t>
  </si>
  <si>
    <t>Contemporary Quantum Mechanics in Practice</t>
  </si>
  <si>
    <t>Woods, Lilia/Rodríguez López, Pablo</t>
  </si>
  <si>
    <t>【現代量子力学の実践】入門コースの教科書ではあまり扱われない問題と解決策を通じて、量子力学の最新の研究を紹介。従来の教科書を補完するものとして、量子力学を学ぶ学生、教師、研究者はもとより量子計算と通信、量子情報の教師や若手研究者にとっても、不可欠なリソースとなるでしょう。</t>
  </si>
  <si>
    <t>210 p.</t>
  </si>
  <si>
    <t>9781009415620</t>
  </si>
  <si>
    <t>An Introduction to General Relativity and Cosmology, 2nd ed.</t>
  </si>
  <si>
    <t>Krasinski, Andrzej/Plebanski, Jerzy</t>
  </si>
  <si>
    <t>【一般相対性理論と宇宙論入門　第2版】一般相対性理論と相対論的宇宙論のツールを徹底的に紹介する上級向けテキスト。第 2 版では、いくつかの章で説明が改善されています。相対論的宇宙論に関する章には新しい研究成果が含まれており、GPS における相対論的効果に関する新しい章があります。</t>
  </si>
  <si>
    <t>578 p.</t>
  </si>
  <si>
    <t>9780691248424</t>
  </si>
  <si>
    <t>Statistical Mechanics in a Nutshell, 2nd ed.</t>
  </si>
  <si>
    <t>Peliti, Luca/Zee, Anthony</t>
  </si>
  <si>
    <t>【統計力学の要点　第2版】統計力学の核となる考え方を紹介する自己完結型の入門書。この新版では、確率的熱力学に関する新しい章が追加されており、入門教科書でこの種の扱いとしては初めて、情報の熱力学について紹介しています。</t>
  </si>
  <si>
    <t>576 p.</t>
  </si>
  <si>
    <t>9780691191300</t>
  </si>
  <si>
    <t>Soft Matter : Concepts, Phenomena, and Applications</t>
  </si>
  <si>
    <t>Van Saarloos, Wim/Vitelli, Vincenzo/Zeravcic, Zorana</t>
  </si>
  <si>
    <t>【ソフトマター物理学： 概念、現象、応用】ソフトマターにおける主要な現象と概念を現代的な観点から紹介する、上級学部生および大学院生向けのオールインワン教科書。流体力学、弾性、確率現象に関する入門章を収録し、パターン形成やアクティブマターなどの高度なトピックをカバーしています。</t>
  </si>
  <si>
    <t>9781119837091</t>
  </si>
  <si>
    <t>Organic Chemistry as a Second Language 6th ed.</t>
  </si>
  <si>
    <t>Klein, David R.</t>
  </si>
  <si>
    <t>【困ったときの有機化学：前期トピック　原著第6版】多くの学生が大量の暗記が必要な難しい科目だと考える有機化学について、ユニークなスキルアップのアプローチを提供し、問題を解くための正しい質問の仕方、時間を無駄にしないための効率的な勉強法を学生に教えてくれる、定評ある教科書。</t>
  </si>
  <si>
    <t>9781119433941</t>
  </si>
  <si>
    <t>International Tables for Crystallography, Volume I</t>
  </si>
  <si>
    <t>Chantler, Christopher/Bunker, Bruce/Boscherini, Federico(eds.)</t>
  </si>
  <si>
    <t>【国際結晶学連合（IUCr) 結晶データ集　I巻： X線吸収分光法、X 線発光分光法および関連技術】この新しい巻は、特に材料科学や、溶液、気体、液体、ガラス、粉末など、部分的な無秩序と部分的な局所的秩序を持つナノ構造およびシステムの研究に役立ちます。</t>
  </si>
  <si>
    <t>1088 p.</t>
  </si>
  <si>
    <t>9783031454677</t>
  </si>
  <si>
    <t>Deep Learning : Foundations and Concepts</t>
  </si>
  <si>
    <t>Bishop, Christopher M./Bishop, Hugh</t>
  </si>
  <si>
    <t>【ディープラーニング】深層学習の基盤となる中心的な考え方を包括的に紹介したテキストブック。機械学習の初心者と、すでに経験を積んでいる人の両方を対象としています。現代のアーキテクチャとテクニックに関連する主要な概念を網羅し、読者が将来専門分野へ進むための強固な基盤を提供します。</t>
  </si>
  <si>
    <t>XX, 649 p.</t>
  </si>
  <si>
    <t>9780262048972</t>
  </si>
  <si>
    <t>Foundations of Computer Vision</t>
  </si>
  <si>
    <t>Torralba, Antonio/Isola, Phillip/Freeman, William T.</t>
  </si>
  <si>
    <t>【コンピュータビジョンの基礎】本書は、最新のディープラーニングを取り入れながら、コンピュータビジョンの基礎を包括的に紹介する、信頼性の高いテキストブックです。直感的な学習を重視しているため、概念は、豊富な図解、設問、例題とともに、短く明快な章立てでわかりやすく提示されています。</t>
  </si>
  <si>
    <t>840 p.</t>
  </si>
  <si>
    <t>9780323960205</t>
  </si>
  <si>
    <t>Comprehensive Materials Processing, 2nd ed.</t>
  </si>
  <si>
    <t>Hashmi, M.S.J.(ed.)</t>
  </si>
  <si>
    <t>【材料加工全書　第2版 全13巻】本書は、材料加工と製造に関する最新の文献を統合し強化した、優れたレファレンスです。最新の加工技術、コスト、特性評価など、この分野における最近の発展や進歩を盛り込んでいます。材料加工の持続可能性と環境への影響についても、より詳細に探求しています。</t>
  </si>
  <si>
    <t>13 Vols., 5434 p.</t>
  </si>
  <si>
    <t>9789811262982</t>
  </si>
  <si>
    <t>World Scientific</t>
  </si>
  <si>
    <t>Polymers at Nanoscale</t>
  </si>
  <si>
    <t>He, Jie/Wang, Xin(eds.)</t>
  </si>
  <si>
    <t>【ナノスケールのポリマー：合成、物性、自己組織化および応用　全2巻】高分子ナノ粒子の合成、特性、およびアプリケーションを組み込んだ包括的なコンテンツが充実した、高分子ナノ材料の初心者向けガイド。ナノ材料、持続可能エネルギー技術、バイオメディカル関連分野の研究者にもお薦めです。</t>
  </si>
  <si>
    <t>2 Vols., 676 p.</t>
  </si>
  <si>
    <t>94</t>
  </si>
  <si>
    <t>9780198830108</t>
  </si>
  <si>
    <t>Atkins, Peter/de Paula, Julio/Ratcliffe, George/Wormald, Mark</t>
  </si>
  <si>
    <t>【アトキンス・生命科学のための物理化学 第3版】物理化学の原理が生命現象にどのように関わっているのかを説明する好評テキストの、12年ぶりの改訂新版です。生化学的分光学、X線回折、分光分析など、生体システムの特性評価に不可欠な技術が新たに盛り込まれています。</t>
  </si>
  <si>
    <t>9780197574614</t>
  </si>
  <si>
    <t>Developmental Biology, 13th ed.</t>
  </si>
  <si>
    <t>Barresi, Michael/Gilbert, Scott</t>
  </si>
  <si>
    <t>9781324033394</t>
  </si>
  <si>
    <t>Essential Cell Biology, 6th ed.</t>
  </si>
  <si>
    <t>9780393884852</t>
  </si>
  <si>
    <t>9780197583746</t>
  </si>
  <si>
    <t>The Cell : A Molecular Approach, 9th ed.</t>
  </si>
  <si>
    <t>Cooper, Geoffrey/Adams, Kenneth</t>
  </si>
  <si>
    <t>9781975180959</t>
  </si>
  <si>
    <t>Lippincott's Illustrated Reviews : Cell &amp; Molecular Biology, 3rd ed./IE</t>
  </si>
  <si>
    <t>Chandar, Nalini/Viselli, Susan M.</t>
  </si>
  <si>
    <t>【イラストレイテッド細胞分子生物学 第3版 IE版】本書は、人間の健康と病気に関連するトピックに焦点を当て、細胞生物学や分子生物学における必要な知識を鮮やかなイラストを使い、視覚的にわかりやすく解説しています。ユニット概要や各章のサマリーなどを含め全体的に内容が改訂されています。</t>
  </si>
  <si>
    <t>270 p.</t>
  </si>
  <si>
    <t>9781975219727</t>
  </si>
  <si>
    <t>BRS Cell Biology and Histology, 9th ed.</t>
  </si>
  <si>
    <t>Gartner, Leslie P./Lee, Lisa M. J.</t>
  </si>
  <si>
    <t>【Board Reviewシリーズ：細胞生物学・組織学 第9版】Board Reviewシリーズの細胞生物学・組織学の改訂第9版です。試験対策に重要な情報を素早く参照できるフォーマットと持ち運びしやすいサイズで作られ、フルカラーの顕微鏡写真、イラスト、図表が読者の理解を深めます。</t>
  </si>
  <si>
    <t>450 p.</t>
  </si>
  <si>
    <t>9780197573822</t>
  </si>
  <si>
    <t>Animal Behavior, 12th ed.</t>
  </si>
  <si>
    <t>Rubenstein, Dustin</t>
  </si>
  <si>
    <t>【ルーベンスタイン・動物行動学 第12版 IE版】進化論が動物行動学の様々なサブディシプリンをどのように統合しているかに重点を置き、科学的論理を用いて行動の根底にあるメカニズムや進化的基盤をどのように研究しているかを説く、訳書でも知られている、この分野をリードするテキストです。</t>
  </si>
  <si>
    <t>9780197614204</t>
  </si>
  <si>
    <t>Taiz, Lincoln/Moller, Ian Max/Murphy, Angus/Zeiger, Eduardo</t>
  </si>
  <si>
    <t>【テイツ/ザイガー 植物生理学・発生学 第7版】訳書でも親しまれている植物生理学の包括的なテキストの改訂新版です。核となる構成は維持する一方、気候変動に関連するボックスを追加するなど、理解を深める情報を増やし、図版は可能な限り簡素化し、気孔機能は他の章に組み込むなど変更・修正を行いました。</t>
  </si>
  <si>
    <t>9780197619629</t>
  </si>
  <si>
    <t>Futuyma, Douglas/Kirkpatrick, Mark</t>
  </si>
  <si>
    <t>【フツイマ・進化生物学 第5版 IE版】学部向け進化生物学のテキストの金字塔、改訂新版です。最新の進化遺伝学やゲノミクスも取り込んで、急速な進展を遂げているこの分野をわかりやすく解説します。科学のプロセスを学びやすくする、理論と実証的仮説の相互作用を重視したつくりとなっています。</t>
  </si>
  <si>
    <t>702 p.</t>
  </si>
  <si>
    <t>9781683674290</t>
  </si>
  <si>
    <t>ASM Pr.</t>
  </si>
  <si>
    <t>Carroll, Karen C. (ed.)</t>
  </si>
  <si>
    <t>9780323881890</t>
  </si>
  <si>
    <t>The Netter Collection of Medical Illustrations Complete Package, 3rd ed.</t>
  </si>
  <si>
    <t>Netter, Frank H.</t>
  </si>
  <si>
    <t>【ネッター・医学図譜集 第3版 全9巻（14冊）セット】「ネッター・医学図譜集」、8年ぶりの新版！身体システムの基礎科学と臨床病理に対する簡潔で視覚的に優れたアプローチで最新の知見を反映。記憶しやすく基礎知識の定着に役立つ図解をもとに医学生・臨床医・教育者に欠かせない１冊です。</t>
  </si>
  <si>
    <t>9 Vols., 3000 p.</t>
  </si>
  <si>
    <t>9781975193447</t>
  </si>
  <si>
    <t>Grant's Atlas of Anatomy, 16th ed./IE</t>
  </si>
  <si>
    <t>Agur, Anne M. R./Dalley, Arthur F.</t>
  </si>
  <si>
    <t>【グラント・解剖学アトラス 第16版 IE版】新版ではこれまでと同様に正確さ、優れた教育的手法、臨床的妥当性にもとづき、実用的で使いやすい新機能を追加・強化し視覚的にも魅力的なアトラスとなっています。本書は解剖を学ぶための最も正確な参考書であり、学生にとっての究極のリソースです。</t>
  </si>
  <si>
    <t>896 p.</t>
  </si>
  <si>
    <t>9781975193676</t>
  </si>
  <si>
    <t>Grant's Dissector, 18th ed./IE</t>
  </si>
  <si>
    <t>Detton, Alan J.</t>
  </si>
  <si>
    <t>【グラント・解剖学実習 第18版 IE版】ラボ実習で行われる実際の人体標本の解剖手順を段階ごとに解説し、重要な関連性について学べるテキストブック、改訂第18版。解剖の重要な特徴に焦点を当て、情報をじっくり検討しながら総合的に知識を構築できる構成となっています。</t>
  </si>
  <si>
    <t>9780323834063</t>
  </si>
  <si>
    <t>Adler's Physiology of the Eye, 12th ed.</t>
  </si>
  <si>
    <t>Levin, Leonard A/Kaufman, Paul L./Hartnett, Mary Elizabeth(eds.)</t>
  </si>
  <si>
    <t>【アドラー・眼生理学 第12版】眼の機能、構造、解剖学の理解を深めるための古典的なベストセラーテキスト「アドラー・眼生理学」、13年ぶりの新版！全面改訂された最新第12版では、最新の分子学、遺伝学、生化学的発見を反映し、眼とその構造の生理学に関する比類ない知識と洞察を提供します。</t>
  </si>
  <si>
    <t>9781975194918</t>
  </si>
  <si>
    <t>Renal Pathophysiology : The Essentials, 6th ed.</t>
  </si>
  <si>
    <t>Rennke, Helmut/Denker, Bradley M.</t>
  </si>
  <si>
    <t>【腎臓の病態生理エッセンシャル 第6版】腎機能障害や疾患を引き起こす複雑なメカニズムについて理解を深めるのに欠かせない、ダイナミックな視覚資料や魅力的な学習リソースが満載のテキスト。難しい概念を親しみやすくし、臨床で成功するための基礎を確立するのに有用な一冊です。</t>
  </si>
  <si>
    <t>95</t>
  </si>
  <si>
    <t>9781975198367</t>
  </si>
  <si>
    <t>Rosen's Diagnosis of Breast Pathology by Needle Core Biopsy, 5th ed.</t>
  </si>
  <si>
    <t>Hoda, Syed A./Hoda, Raza S./Zhong, Elaine</t>
  </si>
  <si>
    <t>【ローゼン・コア針生検による乳腺病理診断 第5版】コア針生検の限られた組織サンプルから診断を行う病理医のための総合ガイド、7年ぶりの新版！最新の分類、分子病理学、補助検査に関する情報を掲載し、各病変のわずかな特徴を捉え、確かな診断を行うのに役立つレファレンスです。</t>
  </si>
  <si>
    <t>9781266266232</t>
  </si>
  <si>
    <t>CURRENT Medical Diagnosis and Treatment 2025, 64th ed.</t>
  </si>
  <si>
    <t>Papadakis, Maxine A. et al.</t>
  </si>
  <si>
    <t>【カレント・メディカル診断と治療　第64版 2025年版】内科学において世界で最も利用されている年次ガイド2025年版！各分野における最新の臨床上の進歩が掲載され人気の高い年次ガイド。学生、研修医、臨床医に向けて、医学の知識、専門性、また自信を身につけるために有用な１冊です。</t>
  </si>
  <si>
    <t>1904 p.</t>
  </si>
  <si>
    <t>9780443157172</t>
  </si>
  <si>
    <t>Comprehensive Hematology and Stem Cell Research</t>
  </si>
  <si>
    <t>Rezaei, Nima(ed.)</t>
  </si>
  <si>
    <t>【血液学・幹細胞研究全書 全4巻】本書は、幹細胞の研究と治療、および現在治療に用いられている、そして将来的に治療できる可能性があるさまざまな血液疾患の両方を網羅した初の主要参考文献です。血液学、免疫学、腫瘍学の分野の大学院生、学者、研究者にとって優れたリソースです。</t>
  </si>
  <si>
    <t>4 Vols., 2572 p.</t>
  </si>
  <si>
    <t>9780323790246</t>
  </si>
  <si>
    <t>Sabiston and Spencer Surgery of the Chest, 10th ed.</t>
  </si>
  <si>
    <t>Sellke, Frank/del Nido, Pedro J./Swanson, Scott</t>
  </si>
  <si>
    <t>【サビストン/スペンサー・胸部外科学 第10版 全2巻】成人の心臓、胸部、小児の胸部手術の全範囲をカバーしたスタンダード・レファレンス、8年ぶりの改訂。開胸手術と内視鏡手術の技術に関する専門的な情報を素早く参照できる構成で、心臓と胸部イメージングと診断における最新情報を収載。</t>
  </si>
  <si>
    <t>2 Vols., 2920 p.</t>
  </si>
  <si>
    <t>9781975237523</t>
  </si>
  <si>
    <t>Rockwood, Green and Wilkins' Fractures, in Adults and Children Package</t>
  </si>
  <si>
    <t>Tornetta, Paul et al.(eds.)</t>
  </si>
  <si>
    <t>【ロックウッド・骨折学 第10版 全3巻】骨折の定本「ロックウッド」5年ぶりの新版！初版刊行から60年以上支持されてきた信頼性の高いレファレンス。新版では最新の骨折治療手技・技術を収載し、多数の治療アルゴリズム・チェックリスト・図表を掲載しクイックレファレンスにも最適な１冊です。</t>
  </si>
  <si>
    <t>3 Vols., 4512 p.</t>
  </si>
  <si>
    <t>9781975214265</t>
  </si>
  <si>
    <t>Grabb and Smith's Plastic Surgery, 9th ed.</t>
  </si>
  <si>
    <t>Chung, Kevin C.</t>
  </si>
  <si>
    <t>【グラッブ/スミス・形成外科学 第9版】複雑な形成外科分野のあらゆる側面を理解しやすく解説するテキストブック、改訂第9版。基礎科学、基本理論と技術、皮膚や軟組織、先天異常と小児形成外科、頭部・頸部手術、美容外科、乳房手術、手や体幹、下肢の手術など形成外科の全領域を網羅しています。</t>
  </si>
  <si>
    <t>1408 p.</t>
  </si>
  <si>
    <t>9780323932301</t>
  </si>
  <si>
    <t>Williams Textbook of Endocrinology, 15th ed.</t>
  </si>
  <si>
    <t>Melmed, Shlomo et al. (eds.)</t>
  </si>
  <si>
    <t>【ウィリアムズ・内分泌学テキストブック 第15版】成人/小児の内分泌系疾患を網羅し、信頼のおける内容を提供し続ける内分泌学の定本“ウィリアムズ”、5年ぶりの改訂。代謝の骨格調節、糖尿病治療へのデジタルアプローチ、MODYおよび非典型的糖尿病に関する新しい章が追加されています。</t>
  </si>
  <si>
    <t>1862 p.</t>
  </si>
  <si>
    <t>9781119697428</t>
  </si>
  <si>
    <t>Textbook of Diabetes, 6th ed.</t>
  </si>
  <si>
    <t>Holt, Richard I. G./Flyvbjerg, Allan(eds.)</t>
  </si>
  <si>
    <t>【糖尿病学テキストブック 第6版】臨床に焦点をあて、読みやすい構成と美しいイラストで定評のある、糖尿病に関する最新の国際的ガイド、改訂第6版。経験豊富な編集者と国際的な寄稿者が、糖尿病治療の新たな発展に関する洞察を提供しています。</t>
  </si>
  <si>
    <t>1232 p.</t>
  </si>
  <si>
    <t>9781975175733</t>
  </si>
  <si>
    <t>Kaplan and Sadock's Comprehensive Textbook of Psychiatry, 11th ed.</t>
  </si>
  <si>
    <t>Boland, Robert/Verduin, Marcia</t>
  </si>
  <si>
    <t>【カプラン/サドック・精神医学テキストブック 第11版 全2巻】本書は、精神疾患患者の治療に携わるすべての医療従事者必携の参考書です。最新版では 神経科学、遺伝学、神経精神医学、神経薬理学などの主要な分野を含めた精神医学・メンタルヘルス領域の専門知識を完全に網羅しています。</t>
  </si>
  <si>
    <t>2 Vols., 5500 p.</t>
  </si>
  <si>
    <t>9781119709213</t>
  </si>
  <si>
    <t>Rook's Textbook of Dermatology, 10th ed.</t>
  </si>
  <si>
    <t>Griffiths, Christopher E.M. (eds)</t>
  </si>
  <si>
    <t>【ルーク・皮膚科学テキストブック 第10版 全4巻】皮膚科学の定本「ルーク」、8年ぶりの新版！世界中の専門家により全面的に改訂され、皮膚疾患の発症機序、診断、治療に関するエビデンスに基づく最新情報をしています。研修医から熟達した皮膚科医まで、読みやすく使いやすいレファレンスです。</t>
  </si>
  <si>
    <t>4 Vols., 4960 p.</t>
  </si>
  <si>
    <t>9780826100207</t>
  </si>
  <si>
    <t>Springer Pub.</t>
  </si>
  <si>
    <t>Hale's Medications &amp; Mothers' Milk 2025-2026, 21st ed.</t>
  </si>
  <si>
    <t>Hale, Thomas W./Krutsch, Kaytlin</t>
  </si>
  <si>
    <t>【ヘイル・薬剤と母乳：授乳期薬理学マニュアル 2025-2026年版】本書は、授乳期の薬剤療法を安全に実施するための最良のレファレンスであり、新版では細部にわたって改訂が行われており、エビデンスに基づいた最新の情報を網羅し、医療従事者にとって不可欠な情報を提供します。</t>
  </si>
  <si>
    <t>758 p.</t>
  </si>
  <si>
    <t>9780323883054</t>
  </si>
  <si>
    <t>Nelson Textbook of Pediatrics, 22nd ed.</t>
  </si>
  <si>
    <t>Kliegman, Robert M./St. Geme III, Joseph W.(eds.)</t>
  </si>
  <si>
    <t>【ネルソン・小児科学 第22版 全2巻】小児科学の定本「ネルソン」、5年ぶりの新版！小児科医、研修医、小児のケアに携わる専門家必携のレファレンスです。テキスト全文／全図表にアクセス可能なeBook付属（個人向け）。</t>
  </si>
  <si>
    <t>2 Vols., 4896 p.</t>
  </si>
  <si>
    <t>9781610027342</t>
  </si>
  <si>
    <t>AAP</t>
  </si>
  <si>
    <t>Red Book 2024-2027 (33rd ed.)</t>
  </si>
  <si>
    <t>Kimberlin, David W.(ed.)</t>
  </si>
  <si>
    <t>【米国小児科学会・レッドブック 2024年版】本書は、これまでの伝統を受け継ぎ、多くの小児感染症の症状、病因、疫学、診断、治療に関する最新の臨床ガイダンスを掲載しています。専門知識を結集し、多くの医療分野の専門家にとっても小児感染症やワクチンに関する有用な情報源となるでしょう。</t>
  </si>
  <si>
    <t>1261 p.</t>
  </si>
  <si>
    <t>9781975162948</t>
  </si>
  <si>
    <t>Handbook of Targeted Cancer Therapy &amp; Immunotherapy : Gastrointestinal Cancer</t>
  </si>
  <si>
    <t>Javle, Milind/Borad, Mitesh J.</t>
  </si>
  <si>
    <t>【がん標的治療と免疫療法ハンドブック： 消化器腫瘍】標的療法および免疫療法について消化器系がんに焦点を当てて実践的に概説するハンドブック。特定の腫瘍型、治療効果が期待できる薬剤が存在する分子標的、治験段階の標的薬や併用治療の臨床成績など新たな知見の応用に役立つ構成となっています。</t>
  </si>
  <si>
    <t>9789283245209</t>
  </si>
  <si>
    <t>Haematolymphoid Tumours, 5th ed.</t>
  </si>
  <si>
    <t>WHO Classification of Tumours Editorial Board(ed.)</t>
  </si>
  <si>
    <t>【WHO腫瘍分類シリーズ 第5版 第11巻：血液リンパ腫瘍（全2巻）】WHO腫瘍分類シリーズ『血液リンパ腫瘍』編7年ぶりの新版！本書はWHOによるヒト腫瘍分類シリーズ（第5版）第11巻です。「ブルーブック」の愛称で親しまれる本シリーズは、がん研究者に不可欠な国際標準を提供します。</t>
  </si>
  <si>
    <t>2 Vols., 930 p.</t>
  </si>
  <si>
    <t>9789283245148</t>
  </si>
  <si>
    <t>Head and Neck Tumours, 5th ed.</t>
  </si>
  <si>
    <t>【WHO腫瘍分類シリーズ 第5版 第9巻：頭頸部の腫瘍（全2巻）】WHO腫瘍分類シリーズ『頭頸部の腫瘍』編7年ぶりの新版！WHOによるヒト腫瘍分類シリーズ（第5版）第9巻です。「ブルーブック」の愛称で親しまれる本シリーズは腫瘍診断のゴールドスタンダードとして国際標準を提供します。</t>
  </si>
  <si>
    <t>2 Vols., 836 p.</t>
  </si>
  <si>
    <t>96</t>
  </si>
  <si>
    <t>9781933477428</t>
  </si>
  <si>
    <t>ARP</t>
  </si>
  <si>
    <t>Melanocytic Tumors of the Skin</t>
  </si>
  <si>
    <t>Busam, Klaus J./Scolyer, Richard</t>
  </si>
  <si>
    <t>【AFIP腫瘍・非腫瘍病理学アトラス 第5シリーズ 第19巻：皮膚のメラノサイト系腫瘍】病理医、皮膚病理医、メラノサイト系腫瘍の病理診断に関心のある研修中の病理医に向けて書かれた AFIP アトラスシリーズの一冊。特に色素性母斑とメラノーマの鑑別にフォーカスしています。</t>
  </si>
  <si>
    <t>9781933477367</t>
  </si>
  <si>
    <t>Tumors of the Mammary Gland</t>
  </si>
  <si>
    <t>Collins, Laura C.</t>
  </si>
  <si>
    <t>【AFIP腫瘍・非腫瘍病理学アトラス 第5シリーズ 第18巻：乳腺の腫瘍】大好評の腫瘍および非腫瘍病理アトラスシリーズ、最新第5シリーズ　第18巻「乳腺の腫瘍」。新版は乳房病理診断の難しさとやりがい、進歩について取り上げ、当分野の今後の発展に対する期待を伝える内容となっています。</t>
  </si>
  <si>
    <t>389 p.</t>
  </si>
  <si>
    <t>9780323935920</t>
  </si>
  <si>
    <t>Miller's Anesthesia, 10th ed.</t>
  </si>
  <si>
    <t>Gropper, Michael A. et al. (eds.)</t>
  </si>
  <si>
    <t>【ミラー・麻酔科学 第10版 全2巻】麻酔科学の定本「ミラー」、5年ぶりの新版！歴史的・国際的内容から基礎科学、今日の臨床まで網羅した、麻酔科学のNo.1レファレンスです。専門家チームによる編集、寄稿で、日々直面する技術的・科学的・臨床的問題に関する最新情報を提供しています。</t>
  </si>
  <si>
    <t>2 Vols., 3016 p.</t>
  </si>
  <si>
    <t>9780197572511</t>
  </si>
  <si>
    <t>Augustine, George J. et al. (eds.)</t>
  </si>
  <si>
    <t>9780197751268</t>
  </si>
  <si>
    <t>Breedlove, S. Marc/Watson, Neil V.</t>
  </si>
  <si>
    <t>【ブリードラヴ/ワトソン・行動神経科学 第10版】生物心理学と神経科学の初学者向けの行動神経科学テキスト、改訂新版です。神経機能や脳と行動の関係を理解するための基礎に加え、魅力的な物語、充実した臨床例、複雑なプロセスを明快にする視覚的アプローチを通じ、最新の研究を紹介しています。</t>
  </si>
  <si>
    <t>9781260463309</t>
  </si>
  <si>
    <t>Katzung's Basic and Clinical Pharmacology, 16th ed.</t>
  </si>
  <si>
    <t>Vanderah, Todd W.</t>
  </si>
  <si>
    <t>【カッツング・薬理学 第16版】権威ある薬理学テキストが新しい内容とUSMLE形式の問題を収載しアップデート！カンナビノイドに関する章、USMLE形式の問題、新しい薬剤の一覧表などを新たに追加しています。世界中の学生たちに長年信頼されてきた包括的なテキストです。</t>
  </si>
  <si>
    <t>1344 p.</t>
  </si>
  <si>
    <t>9781119634164</t>
  </si>
  <si>
    <t>Patty's Toxicology, 7th ed.</t>
  </si>
  <si>
    <t>Paustenbach, Dennis J.(eds.)</t>
  </si>
  <si>
    <t>【パティ・毒性学 第7版 全6巻】工業化学物質の毒性に関するNo. 1レファレンス「パティ」、12年ぶりの新版！工業化合物の毒性に関するデータを網羅し、物理/化学的性質、職業性曝露のための生物学的許容値を収載。産業衛生/毒性学専門家、生命科学系図書館におすすめの１冊です。</t>
  </si>
  <si>
    <t>6 Vols., 7168 p.</t>
  </si>
  <si>
    <t>9781451193282</t>
  </si>
  <si>
    <t>Vanderweele, Tyler J./Haneuse, Sebastien/Lash, Timothy L.</t>
  </si>
  <si>
    <t>【ロスマン他著・現代疫学 第4版】進化し続ける疫学分野のゴールドスタンダードとして知られる本書、8年ぶりの新版。疫学研究の原理と方法を包括的にカバーしフルカラーで全面的に改訂され、疫学を公衆衛生・医学に幅広く応用するために欠かせない方法論について信頼性の高い情報を提供しています。</t>
  </si>
  <si>
    <t>セット商品_分売可能商品</t>
  </si>
  <si>
    <t>1</t>
  </si>
  <si>
    <t>統計</t>
  </si>
  <si>
    <t>電気・電子</t>
  </si>
  <si>
    <t>数学</t>
  </si>
  <si>
    <t>情報科学</t>
  </si>
  <si>
    <t>民俗・文化人類</t>
  </si>
  <si>
    <t>地理</t>
  </si>
  <si>
    <t>社会</t>
  </si>
  <si>
    <t>物理</t>
  </si>
  <si>
    <t>総記・科学一般</t>
  </si>
  <si>
    <t>法律・政治</t>
  </si>
  <si>
    <t>洋書</t>
  </si>
  <si>
    <t>化学</t>
  </si>
  <si>
    <t>論文</t>
  </si>
  <si>
    <t>経済・経営</t>
  </si>
  <si>
    <t>地球科学</t>
  </si>
  <si>
    <t>哲学・思想・言語</t>
  </si>
  <si>
    <t>文学</t>
  </si>
  <si>
    <t>生物</t>
  </si>
  <si>
    <t>宗教</t>
  </si>
  <si>
    <t>芸術</t>
  </si>
  <si>
    <t>生命科学</t>
  </si>
  <si>
    <t>心理</t>
  </si>
  <si>
    <t>辞典</t>
  </si>
  <si>
    <t>建築・土木</t>
  </si>
  <si>
    <t>教育</t>
  </si>
  <si>
    <t>事典</t>
  </si>
  <si>
    <t>工学・機械</t>
  </si>
  <si>
    <t>歴史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</si>
</sst>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 "/>
  </numFmts>
  <fonts count="16" x14ac:knownFonts="1">
    <font>
      <sz val="12"/>
      <color theme="1"/>
      <name val="游ゴシック"/>
      <family val="2"/>
      <charset val="128"/>
      <scheme val="minor"/>
    </font>
    <font>
      <sz val="6"/>
      <name val="游ゴシック"/>
      <family val="2"/>
      <charset val="128"/>
      <scheme val="minor"/>
    </font>
    <font>
      <sz val="18"/>
      <color theme="1"/>
      <name val="游ゴシック"/>
      <family val="3"/>
      <charset val="128"/>
      <scheme val="minor"/>
    </font>
    <font>
      <sz val="12"/>
      <color theme="0"/>
      <name val="游ゴシック"/>
      <family val="3"/>
      <charset val="128"/>
      <scheme val="minor"/>
    </font>
    <font>
      <sz val="12"/>
      <color theme="1"/>
      <name val="游ゴシック"/>
      <family val="2"/>
      <charset val="128"/>
      <scheme val="minor"/>
    </font>
    <font>
      <sz val="12"/>
      <color theme="0"/>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0"/>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9"/>
      <color theme="1"/>
      <name val="游ゴシック"/>
      <family val="2"/>
      <charset val="128"/>
      <scheme val="minor"/>
    </font>
    <font>
      <u/>
      <sz val="18"/>
      <color theme="1"/>
      <name val="游ゴシック"/>
      <family val="3"/>
      <charset val="128"/>
      <scheme val="minor"/>
    </font>
    <font>
      <b/>
      <sz val="18"/>
      <color theme="1"/>
      <name val="游ゴシック"/>
      <family val="3"/>
      <charset val="128"/>
      <scheme val="minor"/>
    </font>
    <font>
      <b/>
      <sz val="11"/>
      <color theme="0"/>
      <name val="游ゴシック"/>
      <family val="3"/>
      <charset val="128"/>
      <scheme val="minor"/>
    </font>
    <font>
      <b/>
      <sz val="11"/>
      <color theme="1"/>
      <name val="游ゴシック"/>
      <family val="2"/>
      <scheme val="minor"/>
    </font>
  </fonts>
  <fills count="7">
    <fill>
      <patternFill patternType="none"/>
    </fill>
    <fill>
      <patternFill patternType="gray125"/>
    </fill>
    <fill>
      <patternFill patternType="solid">
        <fgColor rgb="FF363636"/>
        <bgColor indexed="64"/>
      </patternFill>
    </fill>
    <fill>
      <patternFill patternType="solid">
        <fgColor rgb="FF2E2E2E"/>
        <bgColor indexed="64"/>
      </patternFill>
    </fill>
    <fill>
      <patternFill patternType="solid">
        <fgColor rgb="FFCCFFFF"/>
        <bgColor indexed="64"/>
      </patternFill>
    </fill>
    <fill>
      <patternFill patternType="solid">
        <fgColor rgb="FF002060"/>
        <bgColor indexed="64"/>
      </patternFill>
    </fill>
    <fill>
      <patternFill patternType="solid">
        <fgColor rgb="FFFFFF00"/>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2E2E2E"/>
      </left>
      <right/>
      <top style="thin">
        <color rgb="FF2E2E2E"/>
      </top>
      <bottom/>
      <diagonal/>
    </border>
    <border>
      <left/>
      <right/>
      <top style="thin">
        <color rgb="FF2E2E2E"/>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5">
    <xf numFmtId="0" fontId="0" fillId="0" borderId="0" xfId="0">
      <alignment vertical="center"/>
    </xf>
    <xf numFmtId="14" fontId="0" fillId="0" borderId="0" xfId="0" applyNumberFormat="1">
      <alignment vertical="center"/>
    </xf>
    <xf numFmtId="0" fontId="0" fillId="0" borderId="0" xfId="0" applyAlignment="1">
      <alignment horizontal="center" vertical="center"/>
    </xf>
    <xf numFmtId="0" fontId="3" fillId="2" borderId="0" xfId="0" applyFont="1" applyFill="1" applyAlignment="1">
      <alignment horizontal="center" vertical="center"/>
    </xf>
    <xf numFmtId="0" fontId="7" fillId="0" borderId="0" xfId="0" applyFont="1" applyAlignment="1">
      <alignment horizontal="right" vertical="center"/>
    </xf>
    <xf numFmtId="38" fontId="7" fillId="0" borderId="0" xfId="1" applyFont="1" applyBorder="1">
      <alignment vertical="center"/>
    </xf>
    <xf numFmtId="0" fontId="3" fillId="2" borderId="3" xfId="0" applyFont="1" applyFill="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right" vertical="center"/>
    </xf>
    <xf numFmtId="176" fontId="0" fillId="0" borderId="0" xfId="0" applyNumberFormat="1">
      <alignment vertical="center"/>
    </xf>
    <xf numFmtId="0" fontId="8" fillId="2" borderId="0" xfId="0" applyFont="1" applyFill="1" applyAlignment="1">
      <alignment horizontal="center" vertical="center"/>
    </xf>
    <xf numFmtId="0" fontId="6" fillId="0" borderId="0" xfId="0" applyFont="1">
      <alignment vertical="center"/>
    </xf>
    <xf numFmtId="0" fontId="3" fillId="2" borderId="2" xfId="0" applyFont="1" applyFill="1" applyBorder="1">
      <alignment vertical="center"/>
    </xf>
    <xf numFmtId="0" fontId="3" fillId="2" borderId="3" xfId="0" applyFont="1" applyFill="1" applyBorder="1">
      <alignment vertical="center"/>
    </xf>
    <xf numFmtId="0" fontId="0" fillId="0" borderId="1" xfId="0" applyBorder="1">
      <alignment vertical="center"/>
    </xf>
    <xf numFmtId="0" fontId="10" fillId="0" borderId="0" xfId="0" applyFont="1">
      <alignment vertical="center"/>
    </xf>
    <xf numFmtId="11" fontId="0" fillId="0" borderId="0" xfId="0" applyNumberFormat="1">
      <alignment vertical="center"/>
    </xf>
    <xf numFmtId="0" fontId="9" fillId="4" borderId="1" xfId="0" applyFont="1" applyFill="1" applyBorder="1">
      <alignment vertical="center"/>
    </xf>
    <xf numFmtId="0" fontId="9" fillId="0" borderId="1" xfId="0" applyFont="1" applyBorder="1" applyAlignment="1">
      <alignment vertical="center" wrapText="1"/>
    </xf>
    <xf numFmtId="177" fontId="9" fillId="0" borderId="1" xfId="0" applyNumberFormat="1" applyFont="1" applyBorder="1" applyAlignment="1">
      <alignment vertical="center" wrapText="1"/>
    </xf>
    <xf numFmtId="0" fontId="9" fillId="4" borderId="1" xfId="0" applyFont="1" applyFill="1" applyBorder="1" applyAlignment="1">
      <alignment horizontal="right" vertical="center"/>
    </xf>
    <xf numFmtId="0" fontId="9" fillId="0" borderId="1" xfId="0" applyFont="1" applyBorder="1" applyAlignment="1">
      <alignment horizontal="center" vertical="center"/>
    </xf>
    <xf numFmtId="38" fontId="9" fillId="0" borderId="1" xfId="1" applyFont="1" applyBorder="1" applyAlignment="1">
      <alignment vertical="center" wrapText="1"/>
    </xf>
    <xf numFmtId="0" fontId="10" fillId="0" borderId="0" xfId="0" applyFont="1" applyAlignment="1">
      <alignment horizontal="center" vertical="center"/>
    </xf>
    <xf numFmtId="0" fontId="2" fillId="0" borderId="0" xfId="0" applyFont="1">
      <alignment vertical="center"/>
    </xf>
    <xf numFmtId="0" fontId="12" fillId="0" borderId="0" xfId="0" applyFont="1" applyAlignment="1">
      <alignment horizontal="left"/>
    </xf>
    <xf numFmtId="0" fontId="10" fillId="0" borderId="0" xfId="0" applyFont="1" applyAlignment="1">
      <alignment horizontal="left" vertical="center"/>
    </xf>
    <xf numFmtId="14" fontId="10" fillId="0" borderId="0" xfId="0" applyNumberFormat="1" applyFont="1">
      <alignment vertical="center"/>
    </xf>
    <xf numFmtId="0" fontId="8" fillId="0" borderId="0" xfId="0" applyFont="1" applyAlignment="1">
      <alignment horizontal="center" vertical="center"/>
    </xf>
    <xf numFmtId="0" fontId="10" fillId="4" borderId="10" xfId="0" applyFont="1" applyFill="1" applyBorder="1">
      <alignment vertical="center"/>
    </xf>
    <xf numFmtId="14" fontId="10" fillId="4" borderId="12" xfId="0" applyNumberFormat="1" applyFont="1" applyFill="1" applyBorder="1">
      <alignment vertical="center"/>
    </xf>
    <xf numFmtId="0" fontId="10" fillId="4" borderId="12" xfId="0" applyFont="1" applyFill="1" applyBorder="1">
      <alignment vertical="center"/>
    </xf>
    <xf numFmtId="0" fontId="10" fillId="4" borderId="12" xfId="0" applyFont="1" applyFill="1" applyBorder="1" applyAlignment="1">
      <alignment horizontal="left" vertical="center"/>
    </xf>
    <xf numFmtId="0" fontId="13" fillId="0" borderId="0" xfId="0" applyFont="1">
      <alignment vertical="center"/>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xf>
    <xf numFmtId="0" fontId="11" fillId="0" borderId="0" xfId="0" applyFont="1" applyAlignment="1">
      <alignment horizontal="right" vertical="center"/>
    </xf>
    <xf numFmtId="0" fontId="9" fillId="0" borderId="0" xfId="0" applyFont="1">
      <alignment vertical="center"/>
    </xf>
    <xf numFmtId="0" fontId="9" fillId="5" borderId="0" xfId="0" applyFont="1" applyFill="1">
      <alignment vertical="center"/>
    </xf>
    <xf numFmtId="0" fontId="14" fillId="5" borderId="0" xfId="0" applyFont="1" applyFill="1">
      <alignment vertical="center"/>
    </xf>
    <xf numFmtId="38" fontId="9" fillId="0" borderId="0" xfId="1" applyFont="1">
      <alignment vertical="center"/>
    </xf>
    <xf numFmtId="0" fontId="9" fillId="0" borderId="13" xfId="0" applyFont="1" applyBorder="1">
      <alignment vertical="center"/>
    </xf>
    <xf numFmtId="38" fontId="9" fillId="0" borderId="13" xfId="1" applyFont="1" applyBorder="1">
      <alignment vertical="center"/>
    </xf>
    <xf numFmtId="177" fontId="10" fillId="0" borderId="13" xfId="0" applyNumberFormat="1" applyFont="1" applyBorder="1">
      <alignment vertical="center"/>
    </xf>
    <xf numFmtId="0" fontId="0" fillId="6" borderId="0" xfId="0" applyFill="1">
      <alignment vertical="center"/>
    </xf>
    <xf numFmtId="38" fontId="0" fillId="0" borderId="1" xfId="0" applyNumberFormat="1" applyBorder="1">
      <alignment vertical="center"/>
    </xf>
    <xf numFmtId="0" fontId="15" fillId="0" borderId="0" xfId="0" applyFont="1" applyAlignment="1">
      <alignment horizontal="center" vertical="top"/>
    </xf>
    <xf numFmtId="49" fontId="0" fillId="0" borderId="0" xfId="0" applyNumberFormat="1" applyAlignment="1">
      <alignment vertical="top"/>
    </xf>
    <xf numFmtId="0" fontId="0" fillId="0" borderId="0" xfId="0" applyAlignment="1">
      <alignment vertical="top"/>
    </xf>
    <xf numFmtId="0" fontId="12" fillId="0" borderId="0" xfId="0" applyFont="1" applyAlignment="1">
      <alignment horizontal="left"/>
    </xf>
    <xf numFmtId="0" fontId="5" fillId="3" borderId="0" xfId="0" applyFont="1" applyFill="1" applyAlignment="1">
      <alignment horizontal="center" vertical="center"/>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0" fillId="4" borderId="10" xfId="0" applyFont="1" applyFill="1" applyBorder="1" applyAlignment="1">
      <alignment horizontal="center" vertical="center"/>
    </xf>
    <xf numFmtId="0" fontId="10" fillId="4" borderId="12" xfId="0" applyFont="1" applyFill="1" applyBorder="1" applyAlignment="1">
      <alignment horizontal="center" vertical="center"/>
    </xf>
    <xf numFmtId="0" fontId="8" fillId="2" borderId="0" xfId="0" applyFont="1" applyFill="1" applyAlignment="1">
      <alignment horizontal="center" vertical="center"/>
    </xf>
  </cellXfs>
  <cellStyles count="2">
    <cellStyle name="桁区切り" xfId="1" builtinId="6"/>
    <cellStyle name="標準" xfId="0" builtinId="0"/>
  </cellStyles>
  <dxfs count="1">
    <dxf>
      <fill>
        <patternFill>
          <bgColor rgb="FFCCFFFF"/>
        </patternFill>
      </fill>
    </dxf>
  </dxfs>
  <tableStyles count="0" defaultTableStyle="TableStyleMedium2" defaultPivotStyle="PivotStyleLight16"/>
  <colors>
    <mruColors>
      <color rgb="FFCCFFFF"/>
      <color rgb="FF363636"/>
      <color rgb="FF2E2E2E"/>
      <color rgb="FF222222"/>
      <color rgb="FF454545"/>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190501</xdr:colOff>
      <xdr:row>26</xdr:row>
      <xdr:rowOff>123825</xdr:rowOff>
    </xdr:from>
    <xdr:to>
      <xdr:col>7</xdr:col>
      <xdr:colOff>1019174</xdr:colOff>
      <xdr:row>28</xdr:row>
      <xdr:rowOff>152401</xdr:rowOff>
    </xdr:to>
    <xdr:sp macro="" textlink="">
      <xdr:nvSpPr>
        <xdr:cNvPr id="2" name="テキスト ボックス 1">
          <a:extLst>
            <a:ext uri="{FF2B5EF4-FFF2-40B4-BE49-F238E27FC236}">
              <a16:creationId xmlns:a16="http://schemas.microsoft.com/office/drawing/2014/main" id="{89F80F61-D3E7-DB77-4C07-5C26A715D488}"/>
            </a:ext>
          </a:extLst>
        </xdr:cNvPr>
        <xdr:cNvSpPr txBox="1"/>
      </xdr:nvSpPr>
      <xdr:spPr>
        <a:xfrm>
          <a:off x="190501" y="8643938"/>
          <a:ext cx="7315198" cy="533401"/>
        </a:xfrm>
        <a:prstGeom prst="round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ja-JP" altLang="en-US" sz="1000"/>
            <a:t>＊和書については、表示の本体価格より</a:t>
          </a:r>
          <a:r>
            <a:rPr kumimoji="1" lang="en-US" altLang="ja-JP" sz="1000"/>
            <a:t>15</a:t>
          </a:r>
          <a:r>
            <a:rPr kumimoji="1" lang="ja-JP" altLang="en-US" sz="1000"/>
            <a:t>％割引または還元いたします。</a:t>
          </a:r>
          <a:endParaRPr kumimoji="1" lang="en-US" altLang="ja-JP" sz="1000"/>
        </a:p>
        <a:p>
          <a:pPr>
            <a:lnSpc>
              <a:spcPts val="1400"/>
            </a:lnSpc>
          </a:pPr>
          <a:r>
            <a:rPr kumimoji="1" lang="ja-JP" altLang="en-US" sz="1000"/>
            <a:t>＊洋書（</a:t>
          </a:r>
          <a:r>
            <a:rPr kumimoji="1" lang="en-US" altLang="ja-JP" sz="1000"/>
            <a:t>NO.1282</a:t>
          </a:r>
          <a:r>
            <a:rPr kumimoji="1" lang="ja-JP" altLang="en-US" sz="1000"/>
            <a:t>～</a:t>
          </a:r>
          <a:r>
            <a:rPr kumimoji="1" lang="en-US" altLang="ja-JP" sz="1000"/>
            <a:t>1395</a:t>
          </a:r>
          <a:r>
            <a:rPr kumimoji="1" lang="ja-JP" altLang="en-US" sz="1000"/>
            <a:t>）はすでに割引後の特別販売価格となります。あらかじめご承知おきください。</a:t>
          </a:r>
          <a:endParaRPr kumimoji="1" lang="en-US" altLang="ja-JP" sz="1000"/>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先頭_1" connectionId="4" xr16:uid="{DA7D0E76-D241-4EE8-A909-100C8067C08D}"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_4本組用_2" connectionId="2" xr16:uid="{40BE5581-6151-4B2A-A236-36C4351C4510}"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先頭" connectionId="3" xr16:uid="{F10FF0DD-363A-40E0-B55E-7BAA12B08AA2}"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4本組用" connectionId="1" xr16:uid="{ABBF32A1-3450-49A7-A633-4FD1E9A66B57}" autoFormatId="20" applyNumberFormats="0" applyBorderFormats="0" applyFontFormats="1" applyPatternFormats="1" applyAlignmentFormats="0" applyWidthHeightFormats="0"/>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queryTable" Target="../queryTables/queryTable1.xml"/><Relationship Id="rId4" Type="http://schemas.openxmlformats.org/officeDocument/2006/relationships/queryTable" Target="../queryTables/queryTable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A6FD-2188-4BC8-AE0A-25A46596781D}">
  <dimension ref="A1:B32"/>
  <sheetViews>
    <sheetView topLeftCell="A19" workbookViewId="0">
      <selection activeCell="B32" sqref="B32"/>
    </sheetView>
  </sheetViews>
  <sheetFormatPr defaultRowHeight="19.899999999999999" x14ac:dyDescent="0.8"/>
  <cols>
    <col min="1" max="1" width="19.5546875" bestFit="1" customWidth="1"/>
  </cols>
  <sheetData>
    <row r="1" spans="1:2" x14ac:dyDescent="0.8">
      <c r="A1" t="s">
        <v>0</v>
      </c>
      <c r="B1" t="s">
        <v>1</v>
      </c>
    </row>
    <row r="3" spans="1:2" x14ac:dyDescent="0.8">
      <c r="A3" t="s">
        <v>2</v>
      </c>
      <c r="B3" t="s">
        <v>3</v>
      </c>
    </row>
    <row r="4" spans="1:2" x14ac:dyDescent="0.8">
      <c r="A4" t="s">
        <v>4</v>
      </c>
      <c r="B4" t="s">
        <v>5</v>
      </c>
    </row>
    <row r="5" spans="1:2" x14ac:dyDescent="0.8">
      <c r="A5" t="s">
        <v>6</v>
      </c>
      <c r="B5" t="s">
        <v>7</v>
      </c>
    </row>
    <row r="6" spans="1:2" x14ac:dyDescent="0.8">
      <c r="A6" t="s">
        <v>8</v>
      </c>
      <c r="B6" t="s">
        <v>9</v>
      </c>
    </row>
    <row r="7" spans="1:2" x14ac:dyDescent="0.8">
      <c r="A7" t="s">
        <v>10</v>
      </c>
      <c r="B7" t="s">
        <v>11</v>
      </c>
    </row>
    <row r="8" spans="1:2" x14ac:dyDescent="0.8">
      <c r="A8" t="s">
        <v>12</v>
      </c>
      <c r="B8" t="s">
        <v>13</v>
      </c>
    </row>
    <row r="9" spans="1:2" x14ac:dyDescent="0.8">
      <c r="A9" t="s">
        <v>14</v>
      </c>
      <c r="B9" t="s">
        <v>15</v>
      </c>
    </row>
    <row r="10" spans="1:2" x14ac:dyDescent="0.8">
      <c r="A10" t="s">
        <v>16</v>
      </c>
      <c r="B10" t="s">
        <v>17</v>
      </c>
    </row>
    <row r="11" spans="1:2" x14ac:dyDescent="0.8">
      <c r="A11" t="s">
        <v>18</v>
      </c>
      <c r="B11" t="s">
        <v>19</v>
      </c>
    </row>
    <row r="12" spans="1:2" x14ac:dyDescent="0.8">
      <c r="A12" t="s">
        <v>20</v>
      </c>
      <c r="B12" t="s">
        <v>21</v>
      </c>
    </row>
    <row r="13" spans="1:2" x14ac:dyDescent="0.8">
      <c r="A13" t="s">
        <v>22</v>
      </c>
      <c r="B13" t="s">
        <v>23</v>
      </c>
    </row>
    <row r="14" spans="1:2" x14ac:dyDescent="0.8">
      <c r="A14" t="s">
        <v>24</v>
      </c>
      <c r="B14" t="s">
        <v>25</v>
      </c>
    </row>
    <row r="15" spans="1:2" x14ac:dyDescent="0.8">
      <c r="A15" t="s">
        <v>26</v>
      </c>
      <c r="B15" t="s">
        <v>27</v>
      </c>
    </row>
    <row r="16" spans="1:2" x14ac:dyDescent="0.8">
      <c r="A16" t="s">
        <v>28</v>
      </c>
      <c r="B16" t="s">
        <v>29</v>
      </c>
    </row>
    <row r="17" spans="1:2" x14ac:dyDescent="0.8">
      <c r="A17" t="s">
        <v>30</v>
      </c>
      <c r="B17" t="s">
        <v>31</v>
      </c>
    </row>
    <row r="18" spans="1:2" x14ac:dyDescent="0.8">
      <c r="A18" t="s">
        <v>32</v>
      </c>
      <c r="B18" t="s">
        <v>33</v>
      </c>
    </row>
    <row r="19" spans="1:2" x14ac:dyDescent="0.8">
      <c r="A19" t="s">
        <v>34</v>
      </c>
      <c r="B19" t="s">
        <v>35</v>
      </c>
    </row>
    <row r="20" spans="1:2" x14ac:dyDescent="0.8">
      <c r="A20" t="s">
        <v>36</v>
      </c>
      <c r="B20" t="s">
        <v>37</v>
      </c>
    </row>
    <row r="21" spans="1:2" x14ac:dyDescent="0.8">
      <c r="A21" t="s">
        <v>38</v>
      </c>
      <c r="B21" t="s">
        <v>39</v>
      </c>
    </row>
    <row r="22" spans="1:2" x14ac:dyDescent="0.8">
      <c r="A22" t="s">
        <v>40</v>
      </c>
      <c r="B22" t="s">
        <v>41</v>
      </c>
    </row>
    <row r="23" spans="1:2" x14ac:dyDescent="0.8">
      <c r="A23" t="s">
        <v>42</v>
      </c>
      <c r="B23" t="s">
        <v>43</v>
      </c>
    </row>
    <row r="24" spans="1:2" x14ac:dyDescent="0.8">
      <c r="A24" t="s">
        <v>44</v>
      </c>
      <c r="B24" t="s">
        <v>45</v>
      </c>
    </row>
    <row r="25" spans="1:2" x14ac:dyDescent="0.8">
      <c r="A25" t="s">
        <v>46</v>
      </c>
      <c r="B25" t="s">
        <v>47</v>
      </c>
    </row>
    <row r="26" spans="1:2" x14ac:dyDescent="0.8">
      <c r="A26" t="s">
        <v>48</v>
      </c>
      <c r="B26" t="s">
        <v>49</v>
      </c>
    </row>
    <row r="27" spans="1:2" x14ac:dyDescent="0.8">
      <c r="A27" t="s">
        <v>50</v>
      </c>
      <c r="B27" t="s">
        <v>51</v>
      </c>
    </row>
    <row r="28" spans="1:2" x14ac:dyDescent="0.8">
      <c r="A28" t="s">
        <v>52</v>
      </c>
      <c r="B28" t="s">
        <v>53</v>
      </c>
    </row>
    <row r="29" spans="1:2" x14ac:dyDescent="0.8">
      <c r="A29" t="s">
        <v>54</v>
      </c>
      <c r="B29" t="s">
        <v>55</v>
      </c>
    </row>
    <row r="30" spans="1:2" x14ac:dyDescent="0.8">
      <c r="A30" t="s">
        <v>2368</v>
      </c>
      <c r="B30" t="s">
        <v>2370</v>
      </c>
    </row>
    <row r="31" spans="1:2" x14ac:dyDescent="0.8">
      <c r="A31" t="s">
        <v>2372</v>
      </c>
      <c r="B31" t="s">
        <v>2374</v>
      </c>
    </row>
    <row r="32" spans="1:2" x14ac:dyDescent="0.8">
      <c r="A32" t="s">
        <v>56</v>
      </c>
      <c r="B32" t="s">
        <v>57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FD5C-1294-4EBE-A60F-6AC1A5D4C6A3}">
  <dimension ref="A1:Y1426"/>
  <sheetViews>
    <sheetView topLeftCell="J1" zoomScale="70" zoomScaleNormal="70" workbookViewId="0">
      <pane ySplit="1" topLeftCell="A1377" activePane="bottomLeft" state="frozen"/>
      <selection pane="bottomLeft" activeCell="Y1" sqref="Y1:Y1048576"/>
    </sheetView>
  </sheetViews>
  <sheetFormatPr defaultColWidth="10" defaultRowHeight="19.899999999999999" x14ac:dyDescent="0.8"/>
  <cols>
    <col min="1" max="1" width="10" style="46"/>
    <col min="2" max="2" width="18.109375" style="46" customWidth="1"/>
    <col min="3" max="3" width="7" customWidth="1"/>
    <col min="4" max="4" width="11.44140625" customWidth="1"/>
    <col min="5" max="8" width="19.44140625"/>
    <col min="9" max="10" width="12.77734375" customWidth="1"/>
    <col min="11" max="22" width="19.44140625"/>
    <col min="23" max="23" width="12.5546875" bestFit="1" customWidth="1"/>
    <col min="24" max="24" width="34.33203125" bestFit="1" customWidth="1"/>
    <col min="25" max="25" width="11.44140625" customWidth="1"/>
  </cols>
  <sheetData>
    <row r="1" spans="1:25" x14ac:dyDescent="0.8">
      <c r="A1" s="46" t="s">
        <v>59</v>
      </c>
      <c r="C1" s="48" t="s">
        <v>2375</v>
      </c>
      <c r="D1" s="48" t="s">
        <v>58</v>
      </c>
      <c r="E1" s="48" t="s">
        <v>2376</v>
      </c>
      <c r="F1" s="48" t="s">
        <v>2377</v>
      </c>
      <c r="G1" s="48" t="s">
        <v>60</v>
      </c>
      <c r="H1" s="48" t="s">
        <v>2378</v>
      </c>
      <c r="I1" s="48" t="s">
        <v>2379</v>
      </c>
      <c r="J1" s="48"/>
      <c r="K1" s="48" t="s">
        <v>61</v>
      </c>
      <c r="L1" s="48" t="s">
        <v>62</v>
      </c>
      <c r="M1" s="48" t="s">
        <v>2380</v>
      </c>
      <c r="N1" s="48" t="s">
        <v>63</v>
      </c>
      <c r="O1" s="48" t="s">
        <v>64</v>
      </c>
      <c r="P1" s="48" t="s">
        <v>65</v>
      </c>
      <c r="Q1" s="48" t="s">
        <v>2381</v>
      </c>
      <c r="R1" s="48" t="s">
        <v>2382</v>
      </c>
      <c r="S1" s="48" t="s">
        <v>66</v>
      </c>
      <c r="T1" s="48" t="s">
        <v>67</v>
      </c>
      <c r="U1" s="48" t="s">
        <v>68</v>
      </c>
      <c r="V1" s="48" t="s">
        <v>7290</v>
      </c>
      <c r="Y1" s="48" t="s">
        <v>58</v>
      </c>
    </row>
    <row r="2" spans="1:25" x14ac:dyDescent="0.8">
      <c r="A2" s="46" t="s">
        <v>7292</v>
      </c>
      <c r="B2" s="46" t="str">
        <f>IFERROR(IF(A2="","",A2&amp;COUNTIF(A$2:A2,A2)),"")</f>
        <v>統計1</v>
      </c>
      <c r="C2" s="49" t="s">
        <v>2383</v>
      </c>
      <c r="D2" s="50">
        <v>1</v>
      </c>
      <c r="E2" s="49" t="s">
        <v>69</v>
      </c>
      <c r="F2" s="49" t="s">
        <v>2</v>
      </c>
      <c r="G2" s="49" t="s">
        <v>70</v>
      </c>
      <c r="H2" s="49" t="s">
        <v>71</v>
      </c>
      <c r="K2" s="49" t="s">
        <v>2384</v>
      </c>
      <c r="L2" s="49" t="s">
        <v>72</v>
      </c>
      <c r="M2" s="49" t="s">
        <v>73</v>
      </c>
      <c r="O2" s="49" t="s">
        <v>2385</v>
      </c>
      <c r="P2" s="49" t="s">
        <v>2386</v>
      </c>
      <c r="Q2" s="50">
        <v>2000</v>
      </c>
      <c r="R2" s="50">
        <v>2200</v>
      </c>
      <c r="S2" s="49" t="s">
        <v>2387</v>
      </c>
      <c r="T2" s="49" t="s">
        <v>2388</v>
      </c>
      <c r="U2" s="49" t="s">
        <v>2389</v>
      </c>
      <c r="V2" s="49" t="s">
        <v>2383</v>
      </c>
      <c r="Y2" s="50">
        <v>1</v>
      </c>
    </row>
    <row r="3" spans="1:25" x14ac:dyDescent="0.8">
      <c r="A3" s="46" t="s">
        <v>7292</v>
      </c>
      <c r="B3" s="46" t="str">
        <f>IFERROR(IF(A3="","",A3&amp;COUNTIF(A$2:A3,A3)),"")</f>
        <v>統計2</v>
      </c>
      <c r="C3" s="49" t="s">
        <v>2383</v>
      </c>
      <c r="D3" s="50">
        <v>2</v>
      </c>
      <c r="E3" s="49" t="s">
        <v>69</v>
      </c>
      <c r="F3" s="49" t="s">
        <v>2</v>
      </c>
      <c r="G3" s="49" t="s">
        <v>70</v>
      </c>
      <c r="H3" s="49" t="s">
        <v>71</v>
      </c>
      <c r="K3" s="49" t="s">
        <v>2390</v>
      </c>
      <c r="L3" s="49" t="s">
        <v>72</v>
      </c>
      <c r="M3" s="49" t="s">
        <v>73</v>
      </c>
      <c r="O3" s="49" t="s">
        <v>2391</v>
      </c>
      <c r="P3" s="49" t="s">
        <v>2392</v>
      </c>
      <c r="Q3" s="50">
        <v>24000</v>
      </c>
      <c r="R3" s="50">
        <v>26400</v>
      </c>
      <c r="S3" s="49" t="s">
        <v>2393</v>
      </c>
      <c r="T3" s="49" t="s">
        <v>2394</v>
      </c>
      <c r="U3" s="49" t="s">
        <v>2395</v>
      </c>
      <c r="V3" s="49" t="s">
        <v>2383</v>
      </c>
      <c r="Y3" s="50">
        <v>2</v>
      </c>
    </row>
    <row r="4" spans="1:25" x14ac:dyDescent="0.8">
      <c r="A4" s="46" t="s">
        <v>7292</v>
      </c>
      <c r="B4" s="46" t="str">
        <f>IFERROR(IF(A4="","",A4&amp;COUNTIF(A$2:A4,A4)),"")</f>
        <v>統計3</v>
      </c>
      <c r="C4" s="49" t="s">
        <v>2383</v>
      </c>
      <c r="D4" s="50">
        <v>3</v>
      </c>
      <c r="E4" s="49" t="s">
        <v>69</v>
      </c>
      <c r="F4" s="49" t="s">
        <v>2</v>
      </c>
      <c r="G4" s="49" t="s">
        <v>70</v>
      </c>
      <c r="H4" s="49" t="s">
        <v>71</v>
      </c>
      <c r="K4" s="49" t="s">
        <v>2396</v>
      </c>
      <c r="L4" s="49" t="s">
        <v>72</v>
      </c>
      <c r="M4" s="49" t="s">
        <v>73</v>
      </c>
      <c r="O4" s="49" t="s">
        <v>2397</v>
      </c>
      <c r="P4" s="49" t="s">
        <v>2398</v>
      </c>
      <c r="Q4" s="50">
        <v>7200</v>
      </c>
      <c r="R4" s="50">
        <v>7920</v>
      </c>
      <c r="S4" s="49" t="s">
        <v>2399</v>
      </c>
      <c r="T4" s="49" t="s">
        <v>2400</v>
      </c>
      <c r="U4" s="49" t="s">
        <v>162</v>
      </c>
      <c r="V4" s="49" t="s">
        <v>2383</v>
      </c>
      <c r="Y4" s="50">
        <v>3</v>
      </c>
    </row>
    <row r="5" spans="1:25" x14ac:dyDescent="0.8">
      <c r="A5" s="46" t="s">
        <v>7292</v>
      </c>
      <c r="B5" s="46" t="str">
        <f>IFERROR(IF(A5="","",A5&amp;COUNTIF(A$2:A5,A5)),"")</f>
        <v>統計4</v>
      </c>
      <c r="C5" s="49" t="s">
        <v>2383</v>
      </c>
      <c r="D5" s="50">
        <v>4</v>
      </c>
      <c r="E5" s="49" t="s">
        <v>69</v>
      </c>
      <c r="F5" s="49" t="s">
        <v>2</v>
      </c>
      <c r="G5" s="49" t="s">
        <v>70</v>
      </c>
      <c r="H5" s="49" t="s">
        <v>71</v>
      </c>
      <c r="K5" s="49" t="s">
        <v>2401</v>
      </c>
      <c r="L5" s="49" t="s">
        <v>87</v>
      </c>
      <c r="M5" s="49" t="s">
        <v>88</v>
      </c>
      <c r="O5" s="49" t="s">
        <v>2402</v>
      </c>
      <c r="P5" s="49" t="s">
        <v>2403</v>
      </c>
      <c r="Q5" s="50">
        <v>6500</v>
      </c>
      <c r="R5" s="50">
        <v>7150</v>
      </c>
      <c r="S5" s="49" t="s">
        <v>2404</v>
      </c>
      <c r="T5" s="49" t="s">
        <v>2405</v>
      </c>
      <c r="U5" s="49" t="s">
        <v>277</v>
      </c>
      <c r="V5" s="49" t="s">
        <v>2383</v>
      </c>
      <c r="Y5" s="50">
        <v>4</v>
      </c>
    </row>
    <row r="6" spans="1:25" x14ac:dyDescent="0.8">
      <c r="A6" s="46" t="s">
        <v>7292</v>
      </c>
      <c r="B6" s="46" t="str">
        <f>IFERROR(IF(A6="","",A6&amp;COUNTIF(A$2:A6,A6)),"")</f>
        <v>統計5</v>
      </c>
      <c r="C6" s="49" t="s">
        <v>2383</v>
      </c>
      <c r="D6" s="50">
        <v>5</v>
      </c>
      <c r="E6" s="49" t="s">
        <v>69</v>
      </c>
      <c r="F6" s="49" t="s">
        <v>2</v>
      </c>
      <c r="G6" s="49" t="s">
        <v>70</v>
      </c>
      <c r="H6" s="49" t="s">
        <v>71</v>
      </c>
      <c r="K6" s="49" t="s">
        <v>2406</v>
      </c>
      <c r="L6" s="49" t="s">
        <v>87</v>
      </c>
      <c r="M6" s="49" t="s">
        <v>88</v>
      </c>
      <c r="O6" s="49" t="s">
        <v>2407</v>
      </c>
      <c r="P6" s="49" t="s">
        <v>960</v>
      </c>
      <c r="Q6" s="50">
        <v>2600</v>
      </c>
      <c r="R6" s="50">
        <v>2860</v>
      </c>
      <c r="S6" s="49" t="s">
        <v>2408</v>
      </c>
      <c r="T6" s="49" t="s">
        <v>2409</v>
      </c>
      <c r="U6" s="49" t="s">
        <v>277</v>
      </c>
      <c r="V6" s="49" t="s">
        <v>2383</v>
      </c>
      <c r="Y6" s="50">
        <v>5</v>
      </c>
    </row>
    <row r="7" spans="1:25" x14ac:dyDescent="0.8">
      <c r="A7" s="46" t="s">
        <v>7292</v>
      </c>
      <c r="B7" s="46" t="str">
        <f>IFERROR(IF(A7="","",A7&amp;COUNTIF(A$2:A7,A7)),"")</f>
        <v>統計6</v>
      </c>
      <c r="C7" s="49" t="s">
        <v>2383</v>
      </c>
      <c r="D7" s="50">
        <v>6</v>
      </c>
      <c r="E7" s="49" t="s">
        <v>69</v>
      </c>
      <c r="F7" s="49" t="s">
        <v>2</v>
      </c>
      <c r="G7" s="49" t="s">
        <v>70</v>
      </c>
      <c r="H7" s="49" t="s">
        <v>71</v>
      </c>
      <c r="K7" s="49" t="s">
        <v>2410</v>
      </c>
      <c r="L7" s="49" t="s">
        <v>87</v>
      </c>
      <c r="M7" s="49" t="s">
        <v>88</v>
      </c>
      <c r="O7" s="49" t="s">
        <v>2411</v>
      </c>
      <c r="Q7" s="50">
        <v>5700</v>
      </c>
      <c r="R7" s="50">
        <v>6270</v>
      </c>
      <c r="S7" s="49" t="s">
        <v>2412</v>
      </c>
      <c r="T7" s="49" t="s">
        <v>2400</v>
      </c>
      <c r="U7" s="49" t="s">
        <v>2413</v>
      </c>
      <c r="V7" s="49" t="s">
        <v>2383</v>
      </c>
      <c r="Y7" s="50">
        <v>6</v>
      </c>
    </row>
    <row r="8" spans="1:25" x14ac:dyDescent="0.8">
      <c r="A8" s="46" t="s">
        <v>7292</v>
      </c>
      <c r="B8" s="46" t="str">
        <f>IFERROR(IF(A8="","",A8&amp;COUNTIF(A$2:A8,A8)),"")</f>
        <v>統計7</v>
      </c>
      <c r="C8" s="49" t="s">
        <v>2383</v>
      </c>
      <c r="D8" s="50">
        <v>7</v>
      </c>
      <c r="E8" s="49" t="s">
        <v>69</v>
      </c>
      <c r="F8" s="49" t="s">
        <v>2</v>
      </c>
      <c r="G8" s="49" t="s">
        <v>70</v>
      </c>
      <c r="H8" s="49" t="s">
        <v>71</v>
      </c>
      <c r="K8" s="49" t="s">
        <v>2414</v>
      </c>
      <c r="L8" s="49" t="s">
        <v>87</v>
      </c>
      <c r="M8" s="49" t="s">
        <v>88</v>
      </c>
      <c r="O8" s="49" t="s">
        <v>2415</v>
      </c>
      <c r="P8" s="49" t="s">
        <v>90</v>
      </c>
      <c r="Q8" s="50">
        <v>3900</v>
      </c>
      <c r="R8" s="50">
        <v>4290</v>
      </c>
      <c r="S8" s="49" t="s">
        <v>91</v>
      </c>
      <c r="T8" s="49" t="s">
        <v>2394</v>
      </c>
      <c r="U8" s="49" t="s">
        <v>582</v>
      </c>
      <c r="V8" s="49" t="s">
        <v>2383</v>
      </c>
      <c r="Y8" s="50">
        <v>7</v>
      </c>
    </row>
    <row r="9" spans="1:25" x14ac:dyDescent="0.8">
      <c r="A9" s="46" t="s">
        <v>7292</v>
      </c>
      <c r="B9" s="46" t="str">
        <f>IFERROR(IF(A9="","",A9&amp;COUNTIF(A$2:A9,A9)),"")</f>
        <v>統計8</v>
      </c>
      <c r="C9" s="49" t="s">
        <v>2383</v>
      </c>
      <c r="D9" s="50">
        <v>8</v>
      </c>
      <c r="E9" s="49" t="s">
        <v>69</v>
      </c>
      <c r="F9" s="49" t="s">
        <v>2</v>
      </c>
      <c r="G9" s="49" t="s">
        <v>70</v>
      </c>
      <c r="H9" s="49" t="s">
        <v>71</v>
      </c>
      <c r="K9" s="49" t="s">
        <v>2416</v>
      </c>
      <c r="L9" s="49" t="s">
        <v>98</v>
      </c>
      <c r="M9" s="49" t="s">
        <v>99</v>
      </c>
      <c r="O9" s="49" t="s">
        <v>2417</v>
      </c>
      <c r="P9" s="49" t="s">
        <v>2418</v>
      </c>
      <c r="Q9" s="50">
        <v>3000</v>
      </c>
      <c r="R9" s="50">
        <v>3300</v>
      </c>
      <c r="S9" s="49" t="s">
        <v>2419</v>
      </c>
      <c r="T9" s="49" t="s">
        <v>2420</v>
      </c>
      <c r="U9" s="49" t="s">
        <v>2421</v>
      </c>
      <c r="V9" s="49" t="s">
        <v>7291</v>
      </c>
      <c r="Y9" s="50">
        <v>8</v>
      </c>
    </row>
    <row r="10" spans="1:25" x14ac:dyDescent="0.8">
      <c r="A10" s="46" t="s">
        <v>7292</v>
      </c>
      <c r="B10" s="46" t="str">
        <f>IFERROR(IF(A10="","",A10&amp;COUNTIF(A$2:A10,A10)),"")</f>
        <v>統計9</v>
      </c>
      <c r="C10" s="49" t="s">
        <v>2383</v>
      </c>
      <c r="D10" s="50">
        <v>9</v>
      </c>
      <c r="E10" s="49" t="s">
        <v>69</v>
      </c>
      <c r="F10" s="49" t="s">
        <v>2</v>
      </c>
      <c r="G10" s="49" t="s">
        <v>70</v>
      </c>
      <c r="H10" s="49" t="s">
        <v>71</v>
      </c>
      <c r="K10" s="49" t="s">
        <v>2422</v>
      </c>
      <c r="L10" s="49" t="s">
        <v>166</v>
      </c>
      <c r="M10" s="49" t="s">
        <v>167</v>
      </c>
      <c r="O10" s="49" t="s">
        <v>2423</v>
      </c>
      <c r="P10" s="49" t="s">
        <v>1496</v>
      </c>
      <c r="Q10" s="50">
        <v>3800</v>
      </c>
      <c r="R10" s="50">
        <v>4180</v>
      </c>
      <c r="S10" s="49" t="s">
        <v>2424</v>
      </c>
      <c r="T10" s="49" t="s">
        <v>2420</v>
      </c>
      <c r="U10" s="49" t="s">
        <v>2425</v>
      </c>
      <c r="V10" s="49" t="s">
        <v>2383</v>
      </c>
      <c r="Y10" s="50">
        <v>9</v>
      </c>
    </row>
    <row r="11" spans="1:25" x14ac:dyDescent="0.8">
      <c r="A11" s="46" t="s">
        <v>7292</v>
      </c>
      <c r="B11" s="46" t="str">
        <f>IFERROR(IF(A11="","",A11&amp;COUNTIF(A$2:A11,A11)),"")</f>
        <v>統計10</v>
      </c>
      <c r="C11" s="49" t="s">
        <v>2383</v>
      </c>
      <c r="D11" s="50">
        <v>10</v>
      </c>
      <c r="E11" s="49" t="s">
        <v>69</v>
      </c>
      <c r="F11" s="49" t="s">
        <v>2</v>
      </c>
      <c r="G11" s="49" t="s">
        <v>70</v>
      </c>
      <c r="H11" s="49" t="s">
        <v>71</v>
      </c>
      <c r="K11" s="49" t="s">
        <v>2426</v>
      </c>
      <c r="L11" s="49" t="s">
        <v>151</v>
      </c>
      <c r="M11" s="49" t="s">
        <v>152</v>
      </c>
      <c r="O11" s="49" t="s">
        <v>2427</v>
      </c>
      <c r="P11" s="49" t="s">
        <v>2428</v>
      </c>
      <c r="Q11" s="50">
        <v>2800</v>
      </c>
      <c r="R11" s="50">
        <v>3080</v>
      </c>
      <c r="S11" s="49" t="s">
        <v>2429</v>
      </c>
      <c r="T11" s="49" t="s">
        <v>2388</v>
      </c>
      <c r="U11" s="49" t="s">
        <v>2430</v>
      </c>
      <c r="V11" s="49" t="s">
        <v>2383</v>
      </c>
      <c r="Y11" s="50">
        <v>10</v>
      </c>
    </row>
    <row r="12" spans="1:25" x14ac:dyDescent="0.8">
      <c r="A12" s="46" t="s">
        <v>7294</v>
      </c>
      <c r="B12" s="46" t="str">
        <f>IFERROR(IF(A12="","",A12&amp;COUNTIF(A$2:A12,A12)),"")</f>
        <v>数学1</v>
      </c>
      <c r="C12" s="49" t="s">
        <v>2383</v>
      </c>
      <c r="D12" s="50">
        <v>11</v>
      </c>
      <c r="E12" s="49" t="s">
        <v>69</v>
      </c>
      <c r="F12" s="49" t="s">
        <v>4</v>
      </c>
      <c r="G12" s="49" t="s">
        <v>70</v>
      </c>
      <c r="H12" s="49" t="s">
        <v>109</v>
      </c>
      <c r="K12" s="49" t="s">
        <v>2431</v>
      </c>
      <c r="L12" s="49" t="s">
        <v>72</v>
      </c>
      <c r="M12" s="49" t="s">
        <v>73</v>
      </c>
      <c r="O12" s="49" t="s">
        <v>2432</v>
      </c>
      <c r="P12" s="49" t="s">
        <v>2433</v>
      </c>
      <c r="Q12" s="50">
        <v>5200</v>
      </c>
      <c r="R12" s="50">
        <v>5720</v>
      </c>
      <c r="S12" s="49" t="s">
        <v>2434</v>
      </c>
      <c r="T12" s="49" t="s">
        <v>2435</v>
      </c>
      <c r="U12" s="49" t="s">
        <v>615</v>
      </c>
      <c r="V12" s="49" t="s">
        <v>2383</v>
      </c>
      <c r="Y12" s="50">
        <v>11</v>
      </c>
    </row>
    <row r="13" spans="1:25" x14ac:dyDescent="0.8">
      <c r="A13" s="46" t="s">
        <v>7294</v>
      </c>
      <c r="B13" s="46" t="str">
        <f>IFERROR(IF(A13="","",A13&amp;COUNTIF(A$2:A13,A13)),"")</f>
        <v>数学2</v>
      </c>
      <c r="C13" s="49" t="s">
        <v>2383</v>
      </c>
      <c r="D13" s="50">
        <v>12</v>
      </c>
      <c r="E13" s="49" t="s">
        <v>69</v>
      </c>
      <c r="F13" s="49" t="s">
        <v>4</v>
      </c>
      <c r="G13" s="49" t="s">
        <v>70</v>
      </c>
      <c r="H13" s="49" t="s">
        <v>109</v>
      </c>
      <c r="K13" s="49" t="s">
        <v>2436</v>
      </c>
      <c r="L13" s="49" t="s">
        <v>72</v>
      </c>
      <c r="M13" s="49" t="s">
        <v>73</v>
      </c>
      <c r="O13" s="49" t="s">
        <v>2437</v>
      </c>
      <c r="P13" s="49" t="s">
        <v>2438</v>
      </c>
      <c r="Q13" s="50">
        <v>32800</v>
      </c>
      <c r="R13" s="50">
        <v>36080</v>
      </c>
      <c r="S13" s="49" t="s">
        <v>2439</v>
      </c>
      <c r="T13" s="49" t="s">
        <v>2420</v>
      </c>
      <c r="U13" s="49" t="s">
        <v>2440</v>
      </c>
      <c r="V13" s="49" t="s">
        <v>7291</v>
      </c>
      <c r="Y13" s="50">
        <v>12</v>
      </c>
    </row>
    <row r="14" spans="1:25" x14ac:dyDescent="0.8">
      <c r="A14" s="46" t="s">
        <v>7294</v>
      </c>
      <c r="B14" s="46" t="str">
        <f>IFERROR(IF(A14="","",A14&amp;COUNTIF(A$2:A14,A14)),"")</f>
        <v>数学3</v>
      </c>
      <c r="C14" s="49" t="s">
        <v>2383</v>
      </c>
      <c r="D14" s="50">
        <v>13</v>
      </c>
      <c r="E14" s="49" t="s">
        <v>69</v>
      </c>
      <c r="F14" s="49" t="s">
        <v>4</v>
      </c>
      <c r="G14" s="49" t="s">
        <v>70</v>
      </c>
      <c r="H14" s="49" t="s">
        <v>109</v>
      </c>
      <c r="K14" s="49" t="s">
        <v>2441</v>
      </c>
      <c r="L14" s="49" t="s">
        <v>119</v>
      </c>
      <c r="M14" s="49" t="s">
        <v>120</v>
      </c>
      <c r="O14" s="49" t="s">
        <v>2442</v>
      </c>
      <c r="P14" s="49" t="s">
        <v>2443</v>
      </c>
      <c r="Q14" s="50">
        <v>5000</v>
      </c>
      <c r="R14" s="50">
        <v>5500</v>
      </c>
      <c r="S14" s="49" t="s">
        <v>2444</v>
      </c>
      <c r="T14" s="49" t="s">
        <v>2445</v>
      </c>
      <c r="U14" s="49" t="s">
        <v>171</v>
      </c>
      <c r="V14" s="49" t="s">
        <v>2383</v>
      </c>
      <c r="Y14" s="50">
        <v>13</v>
      </c>
    </row>
    <row r="15" spans="1:25" x14ac:dyDescent="0.8">
      <c r="A15" s="46" t="s">
        <v>7294</v>
      </c>
      <c r="B15" s="46" t="str">
        <f>IFERROR(IF(A15="","",A15&amp;COUNTIF(A$2:A15,A15)),"")</f>
        <v>数学4</v>
      </c>
      <c r="C15" s="49" t="s">
        <v>2383</v>
      </c>
      <c r="D15" s="50">
        <v>14</v>
      </c>
      <c r="E15" s="49" t="s">
        <v>69</v>
      </c>
      <c r="F15" s="49" t="s">
        <v>4</v>
      </c>
      <c r="G15" s="49" t="s">
        <v>70</v>
      </c>
      <c r="H15" s="49" t="s">
        <v>109</v>
      </c>
      <c r="K15" s="49" t="s">
        <v>2446</v>
      </c>
      <c r="L15" s="49" t="s">
        <v>119</v>
      </c>
      <c r="M15" s="49" t="s">
        <v>120</v>
      </c>
      <c r="O15" s="49" t="s">
        <v>2447</v>
      </c>
      <c r="P15" s="49" t="s">
        <v>2448</v>
      </c>
      <c r="Q15" s="50">
        <v>3000</v>
      </c>
      <c r="R15" s="50">
        <v>3300</v>
      </c>
      <c r="S15" s="49" t="s">
        <v>2449</v>
      </c>
      <c r="T15" s="49" t="s">
        <v>2450</v>
      </c>
      <c r="U15" s="49" t="s">
        <v>277</v>
      </c>
      <c r="V15" s="49" t="s">
        <v>2383</v>
      </c>
      <c r="Y15" s="50">
        <v>14</v>
      </c>
    </row>
    <row r="16" spans="1:25" x14ac:dyDescent="0.8">
      <c r="A16" s="46" t="s">
        <v>7294</v>
      </c>
      <c r="B16" s="46" t="str">
        <f>IFERROR(IF(A16="","",A16&amp;COUNTIF(A$2:A16,A16)),"")</f>
        <v>数学5</v>
      </c>
      <c r="C16" s="49" t="s">
        <v>2451</v>
      </c>
      <c r="D16" s="50">
        <v>15</v>
      </c>
      <c r="E16" s="49" t="s">
        <v>69</v>
      </c>
      <c r="F16" s="49" t="s">
        <v>4</v>
      </c>
      <c r="G16" s="49" t="s">
        <v>70</v>
      </c>
      <c r="H16" s="49" t="s">
        <v>109</v>
      </c>
      <c r="K16" s="49" t="s">
        <v>2452</v>
      </c>
      <c r="L16" s="49" t="s">
        <v>119</v>
      </c>
      <c r="M16" s="49" t="s">
        <v>120</v>
      </c>
      <c r="O16" s="49" t="s">
        <v>2453</v>
      </c>
      <c r="P16" s="49" t="s">
        <v>2454</v>
      </c>
      <c r="Q16" s="50">
        <v>4200</v>
      </c>
      <c r="R16" s="50">
        <v>4620</v>
      </c>
      <c r="S16" s="49" t="s">
        <v>2455</v>
      </c>
      <c r="T16" s="49" t="s">
        <v>2456</v>
      </c>
      <c r="U16" s="49" t="s">
        <v>423</v>
      </c>
      <c r="V16" s="49" t="s">
        <v>2383</v>
      </c>
      <c r="Y16" s="50">
        <v>15</v>
      </c>
    </row>
    <row r="17" spans="1:25" x14ac:dyDescent="0.8">
      <c r="A17" s="46" t="s">
        <v>7294</v>
      </c>
      <c r="B17" s="46" t="str">
        <f>IFERROR(IF(A17="","",A17&amp;COUNTIF(A$2:A17,A17)),"")</f>
        <v>数学6</v>
      </c>
      <c r="C17" s="49" t="s">
        <v>2451</v>
      </c>
      <c r="D17" s="50">
        <v>16</v>
      </c>
      <c r="E17" s="49" t="s">
        <v>69</v>
      </c>
      <c r="F17" s="49" t="s">
        <v>4</v>
      </c>
      <c r="G17" s="49" t="s">
        <v>70</v>
      </c>
      <c r="H17" s="49" t="s">
        <v>109</v>
      </c>
      <c r="K17" s="49" t="s">
        <v>2457</v>
      </c>
      <c r="L17" s="49" t="s">
        <v>119</v>
      </c>
      <c r="M17" s="49" t="s">
        <v>120</v>
      </c>
      <c r="O17" s="49" t="s">
        <v>2458</v>
      </c>
      <c r="P17" s="49" t="s">
        <v>2459</v>
      </c>
      <c r="Q17" s="50">
        <v>4200</v>
      </c>
      <c r="R17" s="50">
        <v>4620</v>
      </c>
      <c r="S17" s="49" t="s">
        <v>2460</v>
      </c>
      <c r="T17" s="49" t="s">
        <v>2461</v>
      </c>
      <c r="U17" s="49" t="s">
        <v>86</v>
      </c>
      <c r="V17" s="49" t="s">
        <v>2383</v>
      </c>
      <c r="Y17" s="50">
        <v>16</v>
      </c>
    </row>
    <row r="18" spans="1:25" x14ac:dyDescent="0.8">
      <c r="A18" s="46" t="s">
        <v>7294</v>
      </c>
      <c r="B18" s="46" t="str">
        <f>IFERROR(IF(A18="","",A18&amp;COUNTIF(A$2:A18,A18)),"")</f>
        <v>数学7</v>
      </c>
      <c r="C18" s="49" t="s">
        <v>2451</v>
      </c>
      <c r="D18" s="50">
        <v>17</v>
      </c>
      <c r="E18" s="49" t="s">
        <v>69</v>
      </c>
      <c r="F18" s="49" t="s">
        <v>4</v>
      </c>
      <c r="G18" s="49" t="s">
        <v>70</v>
      </c>
      <c r="H18" s="49" t="s">
        <v>109</v>
      </c>
      <c r="K18" s="49" t="s">
        <v>2462</v>
      </c>
      <c r="L18" s="49" t="s">
        <v>119</v>
      </c>
      <c r="M18" s="49" t="s">
        <v>120</v>
      </c>
      <c r="O18" s="49" t="s">
        <v>2463</v>
      </c>
      <c r="P18" s="49" t="s">
        <v>2464</v>
      </c>
      <c r="Q18" s="50">
        <v>2700</v>
      </c>
      <c r="R18" s="50">
        <v>2970</v>
      </c>
      <c r="S18" s="49" t="s">
        <v>2465</v>
      </c>
      <c r="T18" s="49" t="s">
        <v>2466</v>
      </c>
      <c r="U18" s="49" t="s">
        <v>615</v>
      </c>
      <c r="V18" s="49" t="s">
        <v>2383</v>
      </c>
      <c r="Y18" s="50">
        <v>17</v>
      </c>
    </row>
    <row r="19" spans="1:25" x14ac:dyDescent="0.8">
      <c r="A19" s="46" t="s">
        <v>7294</v>
      </c>
      <c r="B19" s="46" t="str">
        <f>IFERROR(IF(A19="","",A19&amp;COUNTIF(A$2:A19,A19)),"")</f>
        <v>数学8</v>
      </c>
      <c r="C19" s="49" t="s">
        <v>2451</v>
      </c>
      <c r="D19" s="50">
        <v>18</v>
      </c>
      <c r="E19" s="49" t="s">
        <v>69</v>
      </c>
      <c r="F19" s="49" t="s">
        <v>4</v>
      </c>
      <c r="G19" s="49" t="s">
        <v>70</v>
      </c>
      <c r="H19" s="49" t="s">
        <v>109</v>
      </c>
      <c r="K19" s="49" t="s">
        <v>2467</v>
      </c>
      <c r="L19" s="49" t="s">
        <v>119</v>
      </c>
      <c r="M19" s="49" t="s">
        <v>120</v>
      </c>
      <c r="O19" s="49" t="s">
        <v>2468</v>
      </c>
      <c r="P19" s="49" t="s">
        <v>2469</v>
      </c>
      <c r="Q19" s="50">
        <v>2200</v>
      </c>
      <c r="R19" s="50">
        <v>2420</v>
      </c>
      <c r="S19" s="49" t="s">
        <v>2470</v>
      </c>
      <c r="T19" s="49" t="s">
        <v>2471</v>
      </c>
      <c r="U19" s="49" t="s">
        <v>228</v>
      </c>
      <c r="V19" s="49" t="s">
        <v>2383</v>
      </c>
      <c r="Y19" s="50">
        <v>18</v>
      </c>
    </row>
    <row r="20" spans="1:25" x14ac:dyDescent="0.8">
      <c r="A20" s="46" t="s">
        <v>7294</v>
      </c>
      <c r="B20" s="46" t="str">
        <f>IFERROR(IF(A20="","",A20&amp;COUNTIF(A$2:A20,A20)),"")</f>
        <v>数学9</v>
      </c>
      <c r="C20" s="49" t="s">
        <v>2451</v>
      </c>
      <c r="D20" s="50">
        <v>19</v>
      </c>
      <c r="E20" s="49" t="s">
        <v>69</v>
      </c>
      <c r="F20" s="49" t="s">
        <v>4</v>
      </c>
      <c r="G20" s="49" t="s">
        <v>70</v>
      </c>
      <c r="H20" s="49" t="s">
        <v>109</v>
      </c>
      <c r="K20" s="49" t="s">
        <v>2472</v>
      </c>
      <c r="L20" s="49" t="s">
        <v>655</v>
      </c>
      <c r="M20" s="49" t="s">
        <v>656</v>
      </c>
      <c r="O20" s="49" t="s">
        <v>2473</v>
      </c>
      <c r="P20" s="49" t="s">
        <v>2474</v>
      </c>
      <c r="Q20" s="50">
        <v>4900</v>
      </c>
      <c r="R20" s="50">
        <v>5390</v>
      </c>
      <c r="S20" s="49" t="s">
        <v>2475</v>
      </c>
      <c r="T20" s="49" t="s">
        <v>2420</v>
      </c>
      <c r="U20" s="49" t="s">
        <v>2476</v>
      </c>
      <c r="V20" s="49" t="s">
        <v>2383</v>
      </c>
      <c r="Y20" s="50">
        <v>19</v>
      </c>
    </row>
    <row r="21" spans="1:25" x14ac:dyDescent="0.8">
      <c r="A21" s="46" t="s">
        <v>7294</v>
      </c>
      <c r="B21" s="46" t="str">
        <f>IFERROR(IF(A21="","",A21&amp;COUNTIF(A$2:A21,A21)),"")</f>
        <v>数学10</v>
      </c>
      <c r="C21" s="49" t="s">
        <v>2451</v>
      </c>
      <c r="D21" s="50">
        <v>20</v>
      </c>
      <c r="E21" s="49" t="s">
        <v>69</v>
      </c>
      <c r="F21" s="49" t="s">
        <v>4</v>
      </c>
      <c r="G21" s="49" t="s">
        <v>70</v>
      </c>
      <c r="H21" s="49" t="s">
        <v>109</v>
      </c>
      <c r="K21" s="49" t="s">
        <v>2477</v>
      </c>
      <c r="L21" s="49" t="s">
        <v>87</v>
      </c>
      <c r="M21" s="49" t="s">
        <v>88</v>
      </c>
      <c r="O21" s="49" t="s">
        <v>2478</v>
      </c>
      <c r="P21" s="49" t="s">
        <v>2479</v>
      </c>
      <c r="Q21" s="50">
        <v>2800</v>
      </c>
      <c r="R21" s="50">
        <v>3080</v>
      </c>
      <c r="S21" s="49" t="s">
        <v>2480</v>
      </c>
      <c r="T21" s="49" t="s">
        <v>2388</v>
      </c>
      <c r="U21" s="49" t="s">
        <v>699</v>
      </c>
      <c r="V21" s="49" t="s">
        <v>2383</v>
      </c>
      <c r="Y21" s="50">
        <v>20</v>
      </c>
    </row>
    <row r="22" spans="1:25" x14ac:dyDescent="0.8">
      <c r="A22" s="46" t="s">
        <v>7294</v>
      </c>
      <c r="B22" s="46" t="str">
        <f>IFERROR(IF(A22="","",A22&amp;COUNTIF(A$2:A22,A22)),"")</f>
        <v>数学11</v>
      </c>
      <c r="C22" s="49" t="s">
        <v>2451</v>
      </c>
      <c r="D22" s="50">
        <v>21</v>
      </c>
      <c r="E22" s="49" t="s">
        <v>69</v>
      </c>
      <c r="F22" s="49" t="s">
        <v>4</v>
      </c>
      <c r="G22" s="49" t="s">
        <v>70</v>
      </c>
      <c r="H22" s="49" t="s">
        <v>109</v>
      </c>
      <c r="K22" s="49" t="s">
        <v>2481</v>
      </c>
      <c r="L22" s="49" t="s">
        <v>87</v>
      </c>
      <c r="M22" s="49" t="s">
        <v>88</v>
      </c>
      <c r="O22" s="49" t="s">
        <v>2482</v>
      </c>
      <c r="P22" s="49" t="s">
        <v>2483</v>
      </c>
      <c r="Q22" s="50">
        <v>5000</v>
      </c>
      <c r="R22" s="50">
        <v>5500</v>
      </c>
      <c r="S22" s="49" t="s">
        <v>2484</v>
      </c>
      <c r="T22" s="49" t="s">
        <v>2388</v>
      </c>
      <c r="U22" s="49" t="s">
        <v>463</v>
      </c>
      <c r="V22" s="49" t="s">
        <v>2383</v>
      </c>
      <c r="Y22" s="50">
        <v>21</v>
      </c>
    </row>
    <row r="23" spans="1:25" x14ac:dyDescent="0.8">
      <c r="A23" s="46" t="s">
        <v>7294</v>
      </c>
      <c r="B23" s="46" t="str">
        <f>IFERROR(IF(A23="","",A23&amp;COUNTIF(A$2:A23,A23)),"")</f>
        <v>数学12</v>
      </c>
      <c r="C23" s="49" t="s">
        <v>2451</v>
      </c>
      <c r="D23" s="50">
        <v>22</v>
      </c>
      <c r="E23" s="49" t="s">
        <v>69</v>
      </c>
      <c r="F23" s="49" t="s">
        <v>4</v>
      </c>
      <c r="G23" s="49" t="s">
        <v>70</v>
      </c>
      <c r="H23" s="49" t="s">
        <v>109</v>
      </c>
      <c r="K23" s="49" t="s">
        <v>2485</v>
      </c>
      <c r="L23" s="49" t="s">
        <v>87</v>
      </c>
      <c r="M23" s="49" t="s">
        <v>88</v>
      </c>
      <c r="O23" s="49" t="s">
        <v>2486</v>
      </c>
      <c r="P23" s="49" t="s">
        <v>2487</v>
      </c>
      <c r="Q23" s="50">
        <v>6800</v>
      </c>
      <c r="R23" s="50">
        <v>7480</v>
      </c>
      <c r="S23" s="49" t="s">
        <v>2488</v>
      </c>
      <c r="T23" s="49" t="s">
        <v>2489</v>
      </c>
      <c r="U23" s="49" t="s">
        <v>2490</v>
      </c>
      <c r="V23" s="49" t="s">
        <v>2383</v>
      </c>
      <c r="Y23" s="50">
        <v>22</v>
      </c>
    </row>
    <row r="24" spans="1:25" x14ac:dyDescent="0.8">
      <c r="A24" s="46" t="s">
        <v>7294</v>
      </c>
      <c r="B24" s="46" t="str">
        <f>IFERROR(IF(A24="","",A24&amp;COUNTIF(A$2:A24,A24)),"")</f>
        <v>数学13</v>
      </c>
      <c r="C24" s="49" t="s">
        <v>2451</v>
      </c>
      <c r="D24" s="50">
        <v>23</v>
      </c>
      <c r="E24" s="49" t="s">
        <v>69</v>
      </c>
      <c r="F24" s="49" t="s">
        <v>4</v>
      </c>
      <c r="G24" s="49" t="s">
        <v>70</v>
      </c>
      <c r="H24" s="49" t="s">
        <v>109</v>
      </c>
      <c r="K24" s="49" t="s">
        <v>2491</v>
      </c>
      <c r="L24" s="49" t="s">
        <v>87</v>
      </c>
      <c r="M24" s="49" t="s">
        <v>88</v>
      </c>
      <c r="O24" s="49" t="s">
        <v>2492</v>
      </c>
      <c r="P24" s="49" t="s">
        <v>2493</v>
      </c>
      <c r="Q24" s="50">
        <v>4500</v>
      </c>
      <c r="R24" s="50">
        <v>4950</v>
      </c>
      <c r="S24" s="49" t="s">
        <v>2494</v>
      </c>
      <c r="T24" s="49" t="s">
        <v>2495</v>
      </c>
      <c r="U24" s="49" t="s">
        <v>382</v>
      </c>
      <c r="V24" s="49" t="s">
        <v>2383</v>
      </c>
      <c r="Y24" s="50">
        <v>23</v>
      </c>
    </row>
    <row r="25" spans="1:25" x14ac:dyDescent="0.8">
      <c r="A25" s="46" t="s">
        <v>7294</v>
      </c>
      <c r="B25" s="46" t="str">
        <f>IFERROR(IF(A25="","",A25&amp;COUNTIF(A$2:A25,A25)),"")</f>
        <v>数学14</v>
      </c>
      <c r="C25" s="49" t="s">
        <v>2451</v>
      </c>
      <c r="D25" s="50">
        <v>24</v>
      </c>
      <c r="E25" s="49" t="s">
        <v>69</v>
      </c>
      <c r="F25" s="49" t="s">
        <v>4</v>
      </c>
      <c r="G25" s="49" t="s">
        <v>70</v>
      </c>
      <c r="H25" s="49" t="s">
        <v>109</v>
      </c>
      <c r="K25" s="49" t="s">
        <v>2496</v>
      </c>
      <c r="L25" s="49" t="s">
        <v>87</v>
      </c>
      <c r="M25" s="49" t="s">
        <v>88</v>
      </c>
      <c r="O25" s="49" t="s">
        <v>2497</v>
      </c>
      <c r="P25" s="49" t="s">
        <v>2498</v>
      </c>
      <c r="Q25" s="50">
        <v>5300</v>
      </c>
      <c r="R25" s="50">
        <v>5830</v>
      </c>
      <c r="S25" s="49" t="s">
        <v>2499</v>
      </c>
      <c r="T25" s="49" t="s">
        <v>2409</v>
      </c>
      <c r="U25" s="49" t="s">
        <v>1553</v>
      </c>
      <c r="V25" s="49" t="s">
        <v>2383</v>
      </c>
      <c r="Y25" s="50">
        <v>24</v>
      </c>
    </row>
    <row r="26" spans="1:25" x14ac:dyDescent="0.8">
      <c r="A26" s="46" t="s">
        <v>7294</v>
      </c>
      <c r="B26" s="46" t="str">
        <f>IFERROR(IF(A26="","",A26&amp;COUNTIF(A$2:A26,A26)),"")</f>
        <v>数学15</v>
      </c>
      <c r="C26" s="49" t="s">
        <v>2451</v>
      </c>
      <c r="D26" s="50">
        <v>25</v>
      </c>
      <c r="E26" s="49" t="s">
        <v>69</v>
      </c>
      <c r="F26" s="49" t="s">
        <v>4</v>
      </c>
      <c r="G26" s="49" t="s">
        <v>70</v>
      </c>
      <c r="H26" s="49" t="s">
        <v>109</v>
      </c>
      <c r="K26" s="49" t="s">
        <v>2500</v>
      </c>
      <c r="L26" s="49" t="s">
        <v>87</v>
      </c>
      <c r="M26" s="49" t="s">
        <v>88</v>
      </c>
      <c r="O26" s="49" t="s">
        <v>2501</v>
      </c>
      <c r="P26" s="49" t="s">
        <v>2502</v>
      </c>
      <c r="Q26" s="50">
        <v>5800</v>
      </c>
      <c r="R26" s="50">
        <v>6380</v>
      </c>
      <c r="S26" s="49" t="s">
        <v>2503</v>
      </c>
      <c r="T26" s="49" t="s">
        <v>2420</v>
      </c>
      <c r="U26" s="49" t="s">
        <v>523</v>
      </c>
      <c r="V26" s="49" t="s">
        <v>2383</v>
      </c>
      <c r="Y26" s="50">
        <v>25</v>
      </c>
    </row>
    <row r="27" spans="1:25" x14ac:dyDescent="0.8">
      <c r="A27" s="46" t="s">
        <v>7294</v>
      </c>
      <c r="B27" s="46" t="str">
        <f>IFERROR(IF(A27="","",A27&amp;COUNTIF(A$2:A27,A27)),"")</f>
        <v>数学16</v>
      </c>
      <c r="C27" s="49" t="s">
        <v>2451</v>
      </c>
      <c r="D27" s="50">
        <v>26</v>
      </c>
      <c r="E27" s="49" t="s">
        <v>69</v>
      </c>
      <c r="F27" s="49" t="s">
        <v>4</v>
      </c>
      <c r="G27" s="49" t="s">
        <v>70</v>
      </c>
      <c r="H27" s="49" t="s">
        <v>109</v>
      </c>
      <c r="K27" s="49" t="s">
        <v>2504</v>
      </c>
      <c r="L27" s="49" t="s">
        <v>87</v>
      </c>
      <c r="M27" s="49" t="s">
        <v>88</v>
      </c>
      <c r="O27" s="49" t="s">
        <v>2505</v>
      </c>
      <c r="P27" s="49" t="s">
        <v>2506</v>
      </c>
      <c r="Q27" s="50">
        <v>3900</v>
      </c>
      <c r="R27" s="50">
        <v>4290</v>
      </c>
      <c r="S27" s="49" t="s">
        <v>2507</v>
      </c>
      <c r="T27" s="49" t="s">
        <v>2435</v>
      </c>
      <c r="U27" s="49" t="s">
        <v>1067</v>
      </c>
      <c r="V27" s="49" t="s">
        <v>2383</v>
      </c>
      <c r="Y27" s="50">
        <v>26</v>
      </c>
    </row>
    <row r="28" spans="1:25" x14ac:dyDescent="0.8">
      <c r="A28" s="46" t="s">
        <v>7294</v>
      </c>
      <c r="B28" s="46" t="str">
        <f>IFERROR(IF(A28="","",A28&amp;COUNTIF(A$2:A28,A28)),"")</f>
        <v>数学17</v>
      </c>
      <c r="C28" s="49" t="s">
        <v>2451</v>
      </c>
      <c r="D28" s="50">
        <v>27</v>
      </c>
      <c r="E28" s="49" t="s">
        <v>69</v>
      </c>
      <c r="F28" s="49" t="s">
        <v>4</v>
      </c>
      <c r="G28" s="49" t="s">
        <v>70</v>
      </c>
      <c r="H28" s="49" t="s">
        <v>109</v>
      </c>
      <c r="K28" s="49" t="s">
        <v>2508</v>
      </c>
      <c r="L28" s="49" t="s">
        <v>87</v>
      </c>
      <c r="M28" s="49" t="s">
        <v>88</v>
      </c>
      <c r="O28" s="49" t="s">
        <v>2509</v>
      </c>
      <c r="P28" s="49" t="s">
        <v>2510</v>
      </c>
      <c r="Q28" s="50">
        <v>4600</v>
      </c>
      <c r="R28" s="50">
        <v>5060</v>
      </c>
      <c r="S28" s="49" t="s">
        <v>2511</v>
      </c>
      <c r="T28" s="49" t="s">
        <v>2388</v>
      </c>
      <c r="U28" s="49" t="s">
        <v>118</v>
      </c>
      <c r="V28" s="49" t="s">
        <v>2383</v>
      </c>
      <c r="Y28" s="50">
        <v>27</v>
      </c>
    </row>
    <row r="29" spans="1:25" x14ac:dyDescent="0.8">
      <c r="A29" s="46" t="s">
        <v>7294</v>
      </c>
      <c r="B29" s="46" t="str">
        <f>IFERROR(IF(A29="","",A29&amp;COUNTIF(A$2:A29,A29)),"")</f>
        <v>数学18</v>
      </c>
      <c r="C29" s="49" t="s">
        <v>2451</v>
      </c>
      <c r="D29" s="50">
        <v>28</v>
      </c>
      <c r="E29" s="49" t="s">
        <v>69</v>
      </c>
      <c r="F29" s="49" t="s">
        <v>4</v>
      </c>
      <c r="G29" s="49" t="s">
        <v>70</v>
      </c>
      <c r="H29" s="49" t="s">
        <v>109</v>
      </c>
      <c r="K29" s="49" t="s">
        <v>2512</v>
      </c>
      <c r="L29" s="49" t="s">
        <v>87</v>
      </c>
      <c r="M29" s="49" t="s">
        <v>88</v>
      </c>
      <c r="O29" s="49" t="s">
        <v>2513</v>
      </c>
      <c r="P29" s="49" t="s">
        <v>2514</v>
      </c>
      <c r="Q29" s="50">
        <v>15000</v>
      </c>
      <c r="R29" s="50">
        <v>16500</v>
      </c>
      <c r="S29" s="49" t="s">
        <v>2515</v>
      </c>
      <c r="T29" s="49" t="s">
        <v>2516</v>
      </c>
      <c r="U29" s="49" t="s">
        <v>2517</v>
      </c>
      <c r="V29" s="49" t="s">
        <v>2383</v>
      </c>
      <c r="Y29" s="50">
        <v>28</v>
      </c>
    </row>
    <row r="30" spans="1:25" x14ac:dyDescent="0.8">
      <c r="A30" s="46" t="s">
        <v>7294</v>
      </c>
      <c r="B30" s="46" t="str">
        <f>IFERROR(IF(A30="","",A30&amp;COUNTIF(A$2:A30,A30)),"")</f>
        <v>数学19</v>
      </c>
      <c r="C30" s="49" t="s">
        <v>2451</v>
      </c>
      <c r="D30" s="50">
        <v>29</v>
      </c>
      <c r="E30" s="49" t="s">
        <v>69</v>
      </c>
      <c r="F30" s="49" t="s">
        <v>4</v>
      </c>
      <c r="G30" s="49" t="s">
        <v>70</v>
      </c>
      <c r="H30" s="49" t="s">
        <v>109</v>
      </c>
      <c r="K30" s="49" t="s">
        <v>2518</v>
      </c>
      <c r="L30" s="49" t="s">
        <v>87</v>
      </c>
      <c r="M30" s="49" t="s">
        <v>88</v>
      </c>
      <c r="O30" s="49" t="s">
        <v>2519</v>
      </c>
      <c r="P30" s="49" t="s">
        <v>2520</v>
      </c>
      <c r="Q30" s="50">
        <v>3500</v>
      </c>
      <c r="R30" s="50">
        <v>3850</v>
      </c>
      <c r="S30" s="49" t="s">
        <v>2521</v>
      </c>
      <c r="T30" s="49" t="s">
        <v>2394</v>
      </c>
      <c r="U30" s="49" t="s">
        <v>1557</v>
      </c>
      <c r="V30" s="49" t="s">
        <v>2383</v>
      </c>
      <c r="Y30" s="50">
        <v>29</v>
      </c>
    </row>
    <row r="31" spans="1:25" x14ac:dyDescent="0.8">
      <c r="A31" s="46" t="s">
        <v>7294</v>
      </c>
      <c r="B31" s="46" t="str">
        <f>IFERROR(IF(A31="","",A31&amp;COUNTIF(A$2:A31,A31)),"")</f>
        <v>数学20</v>
      </c>
      <c r="C31" s="49" t="s">
        <v>2451</v>
      </c>
      <c r="D31" s="50">
        <v>30</v>
      </c>
      <c r="E31" s="49" t="s">
        <v>69</v>
      </c>
      <c r="F31" s="49" t="s">
        <v>4</v>
      </c>
      <c r="G31" s="49" t="s">
        <v>70</v>
      </c>
      <c r="H31" s="49" t="s">
        <v>109</v>
      </c>
      <c r="K31" s="49" t="s">
        <v>2522</v>
      </c>
      <c r="L31" s="49" t="s">
        <v>98</v>
      </c>
      <c r="M31" s="49" t="s">
        <v>99</v>
      </c>
      <c r="O31" s="49" t="s">
        <v>2523</v>
      </c>
      <c r="P31" s="49" t="s">
        <v>2524</v>
      </c>
      <c r="Q31" s="50">
        <v>4000</v>
      </c>
      <c r="R31" s="50">
        <v>4400</v>
      </c>
      <c r="S31" s="49" t="s">
        <v>2525</v>
      </c>
      <c r="T31" s="49" t="s">
        <v>2394</v>
      </c>
      <c r="U31" s="49" t="s">
        <v>294</v>
      </c>
      <c r="V31" s="49" t="s">
        <v>2383</v>
      </c>
      <c r="Y31" s="50">
        <v>30</v>
      </c>
    </row>
    <row r="32" spans="1:25" x14ac:dyDescent="0.8">
      <c r="A32" s="46" t="s">
        <v>7294</v>
      </c>
      <c r="B32" s="46" t="str">
        <f>IFERROR(IF(A32="","",A32&amp;COUNTIF(A$2:A32,A32)),"")</f>
        <v>数学21</v>
      </c>
      <c r="C32" s="49" t="s">
        <v>2526</v>
      </c>
      <c r="D32" s="50">
        <v>31</v>
      </c>
      <c r="E32" s="49" t="s">
        <v>69</v>
      </c>
      <c r="F32" s="49" t="s">
        <v>4</v>
      </c>
      <c r="G32" s="49" t="s">
        <v>70</v>
      </c>
      <c r="H32" s="49" t="s">
        <v>109</v>
      </c>
      <c r="K32" s="49" t="s">
        <v>2527</v>
      </c>
      <c r="L32" s="49" t="s">
        <v>98</v>
      </c>
      <c r="M32" s="49" t="s">
        <v>99</v>
      </c>
      <c r="O32" s="49" t="s">
        <v>2528</v>
      </c>
      <c r="P32" s="49" t="s">
        <v>2529</v>
      </c>
      <c r="Q32" s="50">
        <v>2300</v>
      </c>
      <c r="R32" s="50">
        <v>2530</v>
      </c>
      <c r="S32" s="49" t="s">
        <v>2530</v>
      </c>
      <c r="T32" s="49" t="s">
        <v>2409</v>
      </c>
      <c r="U32" s="49" t="s">
        <v>2531</v>
      </c>
      <c r="V32" s="49" t="s">
        <v>2383</v>
      </c>
      <c r="Y32" s="50">
        <v>31</v>
      </c>
    </row>
    <row r="33" spans="1:25" x14ac:dyDescent="0.8">
      <c r="A33" s="46" t="s">
        <v>7294</v>
      </c>
      <c r="B33" s="46" t="str">
        <f>IFERROR(IF(A33="","",A33&amp;COUNTIF(A$2:A33,A33)),"")</f>
        <v>数学22</v>
      </c>
      <c r="C33" s="49" t="s">
        <v>2526</v>
      </c>
      <c r="D33" s="50">
        <v>32</v>
      </c>
      <c r="E33" s="49" t="s">
        <v>69</v>
      </c>
      <c r="F33" s="49" t="s">
        <v>4</v>
      </c>
      <c r="G33" s="49" t="s">
        <v>70</v>
      </c>
      <c r="H33" s="49" t="s">
        <v>109</v>
      </c>
      <c r="K33" s="49" t="s">
        <v>2532</v>
      </c>
      <c r="L33" s="49" t="s">
        <v>98</v>
      </c>
      <c r="M33" s="49" t="s">
        <v>99</v>
      </c>
      <c r="O33" s="49" t="s">
        <v>2533</v>
      </c>
      <c r="P33" s="49" t="s">
        <v>2534</v>
      </c>
      <c r="Q33" s="50">
        <v>3500</v>
      </c>
      <c r="R33" s="50">
        <v>3850</v>
      </c>
      <c r="S33" s="49" t="s">
        <v>2535</v>
      </c>
      <c r="T33" s="49" t="s">
        <v>2405</v>
      </c>
      <c r="U33" s="49" t="s">
        <v>83</v>
      </c>
      <c r="V33" s="49" t="s">
        <v>7291</v>
      </c>
      <c r="Y33" s="50">
        <v>32</v>
      </c>
    </row>
    <row r="34" spans="1:25" x14ac:dyDescent="0.8">
      <c r="A34" s="46" t="s">
        <v>7294</v>
      </c>
      <c r="B34" s="46" t="str">
        <f>IFERROR(IF(A34="","",A34&amp;COUNTIF(A$2:A34,A34)),"")</f>
        <v>数学23</v>
      </c>
      <c r="C34" s="49" t="s">
        <v>2526</v>
      </c>
      <c r="D34" s="50">
        <v>33</v>
      </c>
      <c r="E34" s="49" t="s">
        <v>69</v>
      </c>
      <c r="F34" s="49" t="s">
        <v>4</v>
      </c>
      <c r="G34" s="49" t="s">
        <v>70</v>
      </c>
      <c r="H34" s="49" t="s">
        <v>109</v>
      </c>
      <c r="K34" s="49" t="s">
        <v>2536</v>
      </c>
      <c r="L34" s="49" t="s">
        <v>98</v>
      </c>
      <c r="M34" s="49" t="s">
        <v>99</v>
      </c>
      <c r="O34" s="49" t="s">
        <v>2537</v>
      </c>
      <c r="P34" s="49" t="s">
        <v>101</v>
      </c>
      <c r="Q34" s="50">
        <v>2750</v>
      </c>
      <c r="R34" s="50">
        <v>3025</v>
      </c>
      <c r="S34" s="49" t="s">
        <v>2538</v>
      </c>
      <c r="T34" s="49" t="s">
        <v>2539</v>
      </c>
      <c r="U34" s="49" t="s">
        <v>2540</v>
      </c>
      <c r="V34" s="49" t="s">
        <v>2383</v>
      </c>
      <c r="Y34" s="50">
        <v>33</v>
      </c>
    </row>
    <row r="35" spans="1:25" x14ac:dyDescent="0.8">
      <c r="A35" s="46" t="s">
        <v>7294</v>
      </c>
      <c r="B35" s="46" t="str">
        <f>IFERROR(IF(A35="","",A35&amp;COUNTIF(A$2:A35,A35)),"")</f>
        <v>数学24</v>
      </c>
      <c r="C35" s="49" t="s">
        <v>2526</v>
      </c>
      <c r="D35" s="50">
        <v>34</v>
      </c>
      <c r="E35" s="49" t="s">
        <v>69</v>
      </c>
      <c r="F35" s="49" t="s">
        <v>4</v>
      </c>
      <c r="G35" s="49" t="s">
        <v>70</v>
      </c>
      <c r="H35" s="49" t="s">
        <v>109</v>
      </c>
      <c r="K35" s="49" t="s">
        <v>2541</v>
      </c>
      <c r="L35" s="49" t="s">
        <v>166</v>
      </c>
      <c r="M35" s="49" t="s">
        <v>167</v>
      </c>
      <c r="O35" s="49" t="s">
        <v>2542</v>
      </c>
      <c r="P35" s="49" t="s">
        <v>2543</v>
      </c>
      <c r="Q35" s="50">
        <v>4000</v>
      </c>
      <c r="R35" s="50">
        <v>4400</v>
      </c>
      <c r="S35" s="49" t="s">
        <v>2544</v>
      </c>
      <c r="T35" s="49" t="s">
        <v>2489</v>
      </c>
      <c r="U35" s="49" t="s">
        <v>523</v>
      </c>
      <c r="V35" s="49" t="s">
        <v>2383</v>
      </c>
      <c r="Y35" s="50">
        <v>34</v>
      </c>
    </row>
    <row r="36" spans="1:25" x14ac:dyDescent="0.8">
      <c r="A36" s="46" t="s">
        <v>7294</v>
      </c>
      <c r="B36" s="46" t="str">
        <f>IFERROR(IF(A36="","",A36&amp;COUNTIF(A$2:A36,A36)),"")</f>
        <v>数学25</v>
      </c>
      <c r="C36" s="49" t="s">
        <v>2526</v>
      </c>
      <c r="D36" s="50">
        <v>35</v>
      </c>
      <c r="E36" s="49" t="s">
        <v>69</v>
      </c>
      <c r="F36" s="49" t="s">
        <v>4</v>
      </c>
      <c r="G36" s="49" t="s">
        <v>70</v>
      </c>
      <c r="H36" s="49" t="s">
        <v>109</v>
      </c>
      <c r="K36" s="49" t="s">
        <v>2545</v>
      </c>
      <c r="L36" s="49" t="s">
        <v>163</v>
      </c>
      <c r="M36" s="49" t="s">
        <v>164</v>
      </c>
      <c r="O36" s="49" t="s">
        <v>2546</v>
      </c>
      <c r="P36" s="49" t="s">
        <v>2547</v>
      </c>
      <c r="Q36" s="50">
        <v>13500</v>
      </c>
      <c r="R36" s="50">
        <v>14850</v>
      </c>
      <c r="S36" s="49" t="s">
        <v>2548</v>
      </c>
      <c r="T36" s="49" t="s">
        <v>2435</v>
      </c>
      <c r="U36" s="49" t="s">
        <v>2549</v>
      </c>
      <c r="V36" s="49" t="s">
        <v>2383</v>
      </c>
      <c r="Y36" s="50">
        <v>35</v>
      </c>
    </row>
    <row r="37" spans="1:25" x14ac:dyDescent="0.8">
      <c r="A37" s="46" t="s">
        <v>7294</v>
      </c>
      <c r="B37" s="46" t="str">
        <f>IFERROR(IF(A37="","",A37&amp;COUNTIF(A$2:A37,A37)),"")</f>
        <v>数学26</v>
      </c>
      <c r="C37" s="49" t="s">
        <v>2526</v>
      </c>
      <c r="D37" s="50">
        <v>36</v>
      </c>
      <c r="E37" s="49" t="s">
        <v>69</v>
      </c>
      <c r="F37" s="49" t="s">
        <v>4</v>
      </c>
      <c r="G37" s="49" t="s">
        <v>70</v>
      </c>
      <c r="H37" s="49" t="s">
        <v>109</v>
      </c>
      <c r="K37" s="49" t="s">
        <v>2550</v>
      </c>
      <c r="L37" s="49" t="s">
        <v>163</v>
      </c>
      <c r="M37" s="49" t="s">
        <v>164</v>
      </c>
      <c r="O37" s="49" t="s">
        <v>2551</v>
      </c>
      <c r="P37" s="49" t="s">
        <v>2552</v>
      </c>
      <c r="Q37" s="50">
        <v>8500</v>
      </c>
      <c r="R37" s="50">
        <v>9350</v>
      </c>
      <c r="S37" s="49" t="s">
        <v>2553</v>
      </c>
      <c r="T37" s="49" t="s">
        <v>2394</v>
      </c>
      <c r="U37" s="49" t="s">
        <v>2554</v>
      </c>
      <c r="V37" s="49" t="s">
        <v>2383</v>
      </c>
      <c r="Y37" s="50">
        <v>36</v>
      </c>
    </row>
    <row r="38" spans="1:25" x14ac:dyDescent="0.8">
      <c r="A38" s="46" t="s">
        <v>7294</v>
      </c>
      <c r="B38" s="46" t="str">
        <f>IFERROR(IF(A38="","",A38&amp;COUNTIF(A$2:A38,A38)),"")</f>
        <v>数学27</v>
      </c>
      <c r="C38" s="49" t="s">
        <v>2526</v>
      </c>
      <c r="D38" s="50">
        <v>37</v>
      </c>
      <c r="E38" s="49" t="s">
        <v>69</v>
      </c>
      <c r="F38" s="49" t="s">
        <v>4</v>
      </c>
      <c r="G38" s="49" t="s">
        <v>70</v>
      </c>
      <c r="H38" s="49" t="s">
        <v>109</v>
      </c>
      <c r="K38" s="49" t="s">
        <v>2555</v>
      </c>
      <c r="L38" s="49" t="s">
        <v>163</v>
      </c>
      <c r="M38" s="49" t="s">
        <v>164</v>
      </c>
      <c r="O38" s="49" t="s">
        <v>2556</v>
      </c>
      <c r="P38" s="49" t="s">
        <v>2557</v>
      </c>
      <c r="Q38" s="50">
        <v>7000</v>
      </c>
      <c r="R38" s="50">
        <v>7700</v>
      </c>
      <c r="S38" s="49" t="s">
        <v>2558</v>
      </c>
      <c r="T38" s="49" t="s">
        <v>2394</v>
      </c>
      <c r="U38" s="49" t="s">
        <v>2413</v>
      </c>
      <c r="V38" s="49" t="s">
        <v>2383</v>
      </c>
      <c r="Y38" s="50">
        <v>37</v>
      </c>
    </row>
    <row r="39" spans="1:25" x14ac:dyDescent="0.8">
      <c r="A39" s="46" t="s">
        <v>7294</v>
      </c>
      <c r="B39" s="46" t="str">
        <f>IFERROR(IF(A39="","",A39&amp;COUNTIF(A$2:A39,A39)),"")</f>
        <v>数学28</v>
      </c>
      <c r="C39" s="49" t="s">
        <v>2526</v>
      </c>
      <c r="D39" s="50">
        <v>38</v>
      </c>
      <c r="E39" s="49" t="s">
        <v>69</v>
      </c>
      <c r="F39" s="49" t="s">
        <v>4</v>
      </c>
      <c r="G39" s="49" t="s">
        <v>70</v>
      </c>
      <c r="H39" s="49" t="s">
        <v>109</v>
      </c>
      <c r="K39" s="49" t="s">
        <v>2559</v>
      </c>
      <c r="L39" s="49" t="s">
        <v>163</v>
      </c>
      <c r="M39" s="49" t="s">
        <v>164</v>
      </c>
      <c r="O39" s="49" t="s">
        <v>2560</v>
      </c>
      <c r="P39" s="49" t="s">
        <v>2561</v>
      </c>
      <c r="Q39" s="50">
        <v>8500</v>
      </c>
      <c r="R39" s="50">
        <v>9350</v>
      </c>
      <c r="S39" s="49" t="s">
        <v>2562</v>
      </c>
      <c r="T39" s="49" t="s">
        <v>2409</v>
      </c>
      <c r="U39" s="49" t="s">
        <v>2563</v>
      </c>
      <c r="V39" s="49" t="s">
        <v>2383</v>
      </c>
      <c r="Y39" s="50">
        <v>38</v>
      </c>
    </row>
    <row r="40" spans="1:25" x14ac:dyDescent="0.8">
      <c r="A40" s="46" t="s">
        <v>7299</v>
      </c>
      <c r="B40" s="46" t="str">
        <f>IFERROR(IF(A40="","",A40&amp;COUNTIF(A$2:A40,A40)),"")</f>
        <v>物理1</v>
      </c>
      <c r="C40" s="49" t="s">
        <v>2526</v>
      </c>
      <c r="D40" s="50">
        <v>39</v>
      </c>
      <c r="E40" s="49" t="s">
        <v>69</v>
      </c>
      <c r="F40" s="49" t="s">
        <v>6</v>
      </c>
      <c r="G40" s="49" t="s">
        <v>70</v>
      </c>
      <c r="H40" s="49" t="s">
        <v>165</v>
      </c>
      <c r="K40" s="49" t="s">
        <v>2564</v>
      </c>
      <c r="L40" s="49" t="s">
        <v>72</v>
      </c>
      <c r="M40" s="49" t="s">
        <v>73</v>
      </c>
      <c r="O40" s="49" t="s">
        <v>2565</v>
      </c>
      <c r="P40" s="49" t="s">
        <v>2566</v>
      </c>
      <c r="Q40" s="50">
        <v>6000</v>
      </c>
      <c r="R40" s="50">
        <v>6600</v>
      </c>
      <c r="S40" s="49" t="s">
        <v>2567</v>
      </c>
      <c r="T40" s="49" t="s">
        <v>2568</v>
      </c>
      <c r="U40" s="49" t="s">
        <v>1553</v>
      </c>
      <c r="V40" s="49" t="s">
        <v>2383</v>
      </c>
      <c r="Y40" s="50">
        <v>39</v>
      </c>
    </row>
    <row r="41" spans="1:25" x14ac:dyDescent="0.8">
      <c r="A41" s="46" t="s">
        <v>7299</v>
      </c>
      <c r="B41" s="46" t="str">
        <f>IFERROR(IF(A41="","",A41&amp;COUNTIF(A$2:A41,A41)),"")</f>
        <v>物理2</v>
      </c>
      <c r="C41" s="49" t="s">
        <v>2526</v>
      </c>
      <c r="D41" s="50">
        <v>40</v>
      </c>
      <c r="E41" s="49" t="s">
        <v>69</v>
      </c>
      <c r="F41" s="49" t="s">
        <v>6</v>
      </c>
      <c r="G41" s="49" t="s">
        <v>70</v>
      </c>
      <c r="H41" s="49" t="s">
        <v>165</v>
      </c>
      <c r="K41" s="49" t="s">
        <v>2569</v>
      </c>
      <c r="L41" s="49" t="s">
        <v>87</v>
      </c>
      <c r="M41" s="49" t="s">
        <v>88</v>
      </c>
      <c r="O41" s="49" t="s">
        <v>2570</v>
      </c>
      <c r="P41" s="49" t="s">
        <v>2571</v>
      </c>
      <c r="Q41" s="50">
        <v>4000</v>
      </c>
      <c r="R41" s="50">
        <v>4400</v>
      </c>
      <c r="S41" s="49" t="s">
        <v>2572</v>
      </c>
      <c r="T41" s="49" t="s">
        <v>2435</v>
      </c>
      <c r="U41" s="49" t="s">
        <v>413</v>
      </c>
      <c r="V41" s="49" t="s">
        <v>2383</v>
      </c>
      <c r="Y41" s="50">
        <v>40</v>
      </c>
    </row>
    <row r="42" spans="1:25" x14ac:dyDescent="0.8">
      <c r="A42" s="46" t="s">
        <v>7299</v>
      </c>
      <c r="B42" s="46" t="str">
        <f>IFERROR(IF(A42="","",A42&amp;COUNTIF(A$2:A42,A42)),"")</f>
        <v>物理3</v>
      </c>
      <c r="C42" s="49" t="s">
        <v>2526</v>
      </c>
      <c r="D42" s="50">
        <v>41</v>
      </c>
      <c r="E42" s="49" t="s">
        <v>69</v>
      </c>
      <c r="F42" s="49" t="s">
        <v>6</v>
      </c>
      <c r="G42" s="49" t="s">
        <v>70</v>
      </c>
      <c r="H42" s="49" t="s">
        <v>165</v>
      </c>
      <c r="K42" s="49" t="s">
        <v>2573</v>
      </c>
      <c r="L42" s="49" t="s">
        <v>87</v>
      </c>
      <c r="M42" s="49" t="s">
        <v>88</v>
      </c>
      <c r="O42" s="49" t="s">
        <v>2574</v>
      </c>
      <c r="P42" s="49" t="s">
        <v>2575</v>
      </c>
      <c r="Q42" s="50">
        <v>3300</v>
      </c>
      <c r="R42" s="50">
        <v>3630</v>
      </c>
      <c r="S42" s="49" t="s">
        <v>2576</v>
      </c>
      <c r="T42" s="49" t="s">
        <v>2394</v>
      </c>
      <c r="U42" s="49" t="s">
        <v>617</v>
      </c>
      <c r="V42" s="49" t="s">
        <v>2383</v>
      </c>
      <c r="Y42" s="50">
        <v>41</v>
      </c>
    </row>
    <row r="43" spans="1:25" x14ac:dyDescent="0.8">
      <c r="A43" s="46" t="s">
        <v>7299</v>
      </c>
      <c r="B43" s="46" t="str">
        <f>IFERROR(IF(A43="","",A43&amp;COUNTIF(A$2:A43,A43)),"")</f>
        <v>物理4</v>
      </c>
      <c r="C43" s="49" t="s">
        <v>2526</v>
      </c>
      <c r="D43" s="50">
        <v>42</v>
      </c>
      <c r="E43" s="49" t="s">
        <v>69</v>
      </c>
      <c r="F43" s="49" t="s">
        <v>6</v>
      </c>
      <c r="G43" s="49" t="s">
        <v>70</v>
      </c>
      <c r="H43" s="49" t="s">
        <v>165</v>
      </c>
      <c r="K43" s="49" t="s">
        <v>2577</v>
      </c>
      <c r="L43" s="49" t="s">
        <v>166</v>
      </c>
      <c r="M43" s="49" t="s">
        <v>167</v>
      </c>
      <c r="O43" s="49" t="s">
        <v>2578</v>
      </c>
      <c r="P43" s="49" t="s">
        <v>2579</v>
      </c>
      <c r="Q43" s="50">
        <v>3000</v>
      </c>
      <c r="R43" s="50">
        <v>3300</v>
      </c>
      <c r="S43" s="49" t="s">
        <v>2580</v>
      </c>
      <c r="T43" s="49" t="s">
        <v>2420</v>
      </c>
      <c r="U43" s="49" t="s">
        <v>176</v>
      </c>
      <c r="V43" s="49" t="s">
        <v>2383</v>
      </c>
      <c r="Y43" s="50">
        <v>42</v>
      </c>
    </row>
    <row r="44" spans="1:25" x14ac:dyDescent="0.8">
      <c r="A44" s="46" t="s">
        <v>7299</v>
      </c>
      <c r="B44" s="46" t="str">
        <f>IFERROR(IF(A44="","",A44&amp;COUNTIF(A$2:A44,A44)),"")</f>
        <v>物理5</v>
      </c>
      <c r="C44" s="49" t="s">
        <v>2526</v>
      </c>
      <c r="D44" s="50">
        <v>43</v>
      </c>
      <c r="E44" s="49" t="s">
        <v>69</v>
      </c>
      <c r="F44" s="49" t="s">
        <v>6</v>
      </c>
      <c r="G44" s="49" t="s">
        <v>70</v>
      </c>
      <c r="H44" s="49" t="s">
        <v>165</v>
      </c>
      <c r="K44" s="49" t="s">
        <v>2581</v>
      </c>
      <c r="L44" s="49" t="s">
        <v>2582</v>
      </c>
      <c r="M44" s="49" t="s">
        <v>2583</v>
      </c>
      <c r="O44" s="49" t="s">
        <v>2584</v>
      </c>
      <c r="P44" s="49" t="s">
        <v>2585</v>
      </c>
      <c r="Q44" s="50">
        <v>8800</v>
      </c>
      <c r="R44" s="50">
        <v>9680</v>
      </c>
      <c r="S44" s="49" t="s">
        <v>2586</v>
      </c>
      <c r="T44" s="49" t="s">
        <v>2568</v>
      </c>
      <c r="U44" s="49" t="s">
        <v>2587</v>
      </c>
      <c r="V44" s="49" t="s">
        <v>2383</v>
      </c>
      <c r="Y44" s="50">
        <v>43</v>
      </c>
    </row>
    <row r="45" spans="1:25" x14ac:dyDescent="0.8">
      <c r="A45" s="46" t="s">
        <v>7299</v>
      </c>
      <c r="B45" s="46" t="str">
        <f>IFERROR(IF(A45="","",A45&amp;COUNTIF(A$2:A45,A45)),"")</f>
        <v>物理6</v>
      </c>
      <c r="C45" s="49" t="s">
        <v>2526</v>
      </c>
      <c r="D45" s="50">
        <v>44</v>
      </c>
      <c r="E45" s="49" t="s">
        <v>69</v>
      </c>
      <c r="F45" s="49" t="s">
        <v>6</v>
      </c>
      <c r="G45" s="49" t="s">
        <v>70</v>
      </c>
      <c r="H45" s="49" t="s">
        <v>165</v>
      </c>
      <c r="K45" s="49" t="s">
        <v>2588</v>
      </c>
      <c r="L45" s="49" t="s">
        <v>153</v>
      </c>
      <c r="M45" s="49" t="s">
        <v>154</v>
      </c>
      <c r="O45" s="49" t="s">
        <v>2589</v>
      </c>
      <c r="P45" s="49" t="s">
        <v>2590</v>
      </c>
      <c r="Q45" s="50">
        <v>4500</v>
      </c>
      <c r="R45" s="50">
        <v>4950</v>
      </c>
      <c r="S45" s="49" t="s">
        <v>2591</v>
      </c>
      <c r="T45" s="49" t="s">
        <v>2466</v>
      </c>
      <c r="U45" s="49" t="s">
        <v>479</v>
      </c>
      <c r="V45" s="49" t="s">
        <v>2383</v>
      </c>
      <c r="Y45" s="50">
        <v>44</v>
      </c>
    </row>
    <row r="46" spans="1:25" x14ac:dyDescent="0.8">
      <c r="A46" s="46" t="s">
        <v>7303</v>
      </c>
      <c r="B46" s="46" t="str">
        <f>IFERROR(IF(A46="","",A46&amp;COUNTIF(A$2:A46,A46)),"")</f>
        <v>化学1</v>
      </c>
      <c r="C46" s="49" t="s">
        <v>2592</v>
      </c>
      <c r="D46" s="50">
        <v>45</v>
      </c>
      <c r="E46" s="49" t="s">
        <v>69</v>
      </c>
      <c r="F46" s="49" t="s">
        <v>8</v>
      </c>
      <c r="G46" s="49" t="s">
        <v>70</v>
      </c>
      <c r="H46" s="49" t="s">
        <v>189</v>
      </c>
      <c r="K46" s="49" t="s">
        <v>2593</v>
      </c>
      <c r="L46" s="49" t="s">
        <v>1155</v>
      </c>
      <c r="M46" s="49" t="s">
        <v>1156</v>
      </c>
      <c r="O46" s="49" t="s">
        <v>2594</v>
      </c>
      <c r="P46" s="49" t="s">
        <v>1157</v>
      </c>
      <c r="Q46" s="50">
        <v>4200</v>
      </c>
      <c r="R46" s="50">
        <v>4620</v>
      </c>
      <c r="S46" s="49" t="s">
        <v>2595</v>
      </c>
      <c r="T46" s="49" t="s">
        <v>2466</v>
      </c>
      <c r="U46" s="49" t="s">
        <v>2596</v>
      </c>
      <c r="V46" s="49" t="s">
        <v>7291</v>
      </c>
      <c r="Y46" s="50">
        <v>45</v>
      </c>
    </row>
    <row r="47" spans="1:25" x14ac:dyDescent="0.8">
      <c r="A47" s="46" t="s">
        <v>7303</v>
      </c>
      <c r="B47" s="46" t="str">
        <f>IFERROR(IF(A47="","",A47&amp;COUNTIF(A$2:A47,A47)),"")</f>
        <v>化学2</v>
      </c>
      <c r="C47" s="49" t="s">
        <v>2592</v>
      </c>
      <c r="D47" s="50">
        <v>46</v>
      </c>
      <c r="E47" s="49" t="s">
        <v>69</v>
      </c>
      <c r="F47" s="49" t="s">
        <v>8</v>
      </c>
      <c r="G47" s="49" t="s">
        <v>70</v>
      </c>
      <c r="H47" s="49" t="s">
        <v>189</v>
      </c>
      <c r="K47" s="49" t="s">
        <v>2597</v>
      </c>
      <c r="L47" s="49" t="s">
        <v>1155</v>
      </c>
      <c r="M47" s="49" t="s">
        <v>1156</v>
      </c>
      <c r="O47" s="49" t="s">
        <v>2598</v>
      </c>
      <c r="P47" s="49" t="s">
        <v>1157</v>
      </c>
      <c r="Q47" s="50">
        <v>4200</v>
      </c>
      <c r="R47" s="50">
        <v>4620</v>
      </c>
      <c r="S47" s="49" t="s">
        <v>2599</v>
      </c>
      <c r="T47" s="49" t="s">
        <v>2461</v>
      </c>
      <c r="U47" s="49" t="s">
        <v>2600</v>
      </c>
      <c r="V47" s="49" t="s">
        <v>7291</v>
      </c>
      <c r="Y47" s="50">
        <v>46</v>
      </c>
    </row>
    <row r="48" spans="1:25" x14ac:dyDescent="0.8">
      <c r="A48" s="46" t="s">
        <v>7303</v>
      </c>
      <c r="B48" s="46" t="str">
        <f>IFERROR(IF(A48="","",A48&amp;COUNTIF(A$2:A48,A48)),"")</f>
        <v>化学3</v>
      </c>
      <c r="C48" s="49" t="s">
        <v>2592</v>
      </c>
      <c r="D48" s="50">
        <v>47</v>
      </c>
      <c r="E48" s="49" t="s">
        <v>69</v>
      </c>
      <c r="F48" s="49" t="s">
        <v>8</v>
      </c>
      <c r="G48" s="49" t="s">
        <v>70</v>
      </c>
      <c r="H48" s="49" t="s">
        <v>189</v>
      </c>
      <c r="K48" s="49" t="s">
        <v>2601</v>
      </c>
      <c r="L48" s="49" t="s">
        <v>1155</v>
      </c>
      <c r="M48" s="49" t="s">
        <v>1156</v>
      </c>
      <c r="O48" s="49" t="s">
        <v>2602</v>
      </c>
      <c r="P48" s="49" t="s">
        <v>2603</v>
      </c>
      <c r="Q48" s="50">
        <v>5200</v>
      </c>
      <c r="R48" s="50">
        <v>5720</v>
      </c>
      <c r="S48" s="49" t="s">
        <v>2604</v>
      </c>
      <c r="T48" s="49" t="s">
        <v>2450</v>
      </c>
      <c r="U48" s="49" t="s">
        <v>1771</v>
      </c>
      <c r="V48" s="49" t="s">
        <v>2383</v>
      </c>
      <c r="Y48" s="50">
        <v>47</v>
      </c>
    </row>
    <row r="49" spans="1:25" x14ac:dyDescent="0.8">
      <c r="A49" s="46" t="s">
        <v>7303</v>
      </c>
      <c r="B49" s="46" t="str">
        <f>IFERROR(IF(A49="","",A49&amp;COUNTIF(A$2:A49,A49)),"")</f>
        <v>化学4</v>
      </c>
      <c r="C49" s="49" t="s">
        <v>2592</v>
      </c>
      <c r="D49" s="50">
        <v>48</v>
      </c>
      <c r="E49" s="49" t="s">
        <v>69</v>
      </c>
      <c r="F49" s="49" t="s">
        <v>8</v>
      </c>
      <c r="G49" s="49" t="s">
        <v>70</v>
      </c>
      <c r="H49" s="49" t="s">
        <v>189</v>
      </c>
      <c r="K49" s="49" t="s">
        <v>2605</v>
      </c>
      <c r="L49" s="49" t="s">
        <v>1155</v>
      </c>
      <c r="M49" s="49" t="s">
        <v>1156</v>
      </c>
      <c r="O49" s="49" t="s">
        <v>2606</v>
      </c>
      <c r="P49" s="49" t="s">
        <v>1157</v>
      </c>
      <c r="Q49" s="50">
        <v>4200</v>
      </c>
      <c r="R49" s="50">
        <v>4620</v>
      </c>
      <c r="S49" s="49" t="s">
        <v>2607</v>
      </c>
      <c r="T49" s="49" t="s">
        <v>2461</v>
      </c>
      <c r="U49" s="49" t="s">
        <v>2600</v>
      </c>
      <c r="V49" s="49" t="s">
        <v>7291</v>
      </c>
      <c r="Y49" s="50">
        <v>48</v>
      </c>
    </row>
    <row r="50" spans="1:25" x14ac:dyDescent="0.8">
      <c r="A50" s="46" t="s">
        <v>7303</v>
      </c>
      <c r="B50" s="46" t="str">
        <f>IFERROR(IF(A50="","",A50&amp;COUNTIF(A$2:A50,A50)),"")</f>
        <v>化学5</v>
      </c>
      <c r="C50" s="49" t="s">
        <v>2592</v>
      </c>
      <c r="D50" s="50">
        <v>49</v>
      </c>
      <c r="E50" s="49" t="s">
        <v>69</v>
      </c>
      <c r="F50" s="49" t="s">
        <v>8</v>
      </c>
      <c r="G50" s="49" t="s">
        <v>70</v>
      </c>
      <c r="H50" s="49" t="s">
        <v>189</v>
      </c>
      <c r="K50" s="49" t="s">
        <v>2608</v>
      </c>
      <c r="L50" s="49" t="s">
        <v>1155</v>
      </c>
      <c r="M50" s="49" t="s">
        <v>1156</v>
      </c>
      <c r="O50" s="49" t="s">
        <v>2609</v>
      </c>
      <c r="P50" s="49" t="s">
        <v>1157</v>
      </c>
      <c r="Q50" s="50">
        <v>4200</v>
      </c>
      <c r="R50" s="50">
        <v>4620</v>
      </c>
      <c r="S50" s="49" t="s">
        <v>2595</v>
      </c>
      <c r="T50" s="49" t="s">
        <v>2445</v>
      </c>
      <c r="U50" s="49" t="s">
        <v>1469</v>
      </c>
      <c r="V50" s="49" t="s">
        <v>7291</v>
      </c>
      <c r="Y50" s="50">
        <v>49</v>
      </c>
    </row>
    <row r="51" spans="1:25" x14ac:dyDescent="0.8">
      <c r="A51" s="46" t="s">
        <v>7303</v>
      </c>
      <c r="B51" s="46" t="str">
        <f>IFERROR(IF(A51="","",A51&amp;COUNTIF(A$2:A51,A51)),"")</f>
        <v>化学6</v>
      </c>
      <c r="C51" s="49" t="s">
        <v>2592</v>
      </c>
      <c r="D51" s="50">
        <v>50</v>
      </c>
      <c r="E51" s="49" t="s">
        <v>69</v>
      </c>
      <c r="F51" s="49" t="s">
        <v>8</v>
      </c>
      <c r="G51" s="49" t="s">
        <v>70</v>
      </c>
      <c r="H51" s="49" t="s">
        <v>189</v>
      </c>
      <c r="K51" s="49" t="s">
        <v>2610</v>
      </c>
      <c r="L51" s="49" t="s">
        <v>166</v>
      </c>
      <c r="M51" s="49" t="s">
        <v>167</v>
      </c>
      <c r="O51" s="49" t="s">
        <v>2611</v>
      </c>
      <c r="P51" s="49" t="s">
        <v>2612</v>
      </c>
      <c r="Q51" s="50">
        <v>25000</v>
      </c>
      <c r="R51" s="50">
        <v>27500</v>
      </c>
      <c r="S51" s="49" t="s">
        <v>2613</v>
      </c>
      <c r="T51" s="49" t="s">
        <v>2489</v>
      </c>
      <c r="U51" s="49" t="s">
        <v>1540</v>
      </c>
      <c r="V51" s="49" t="s">
        <v>2383</v>
      </c>
      <c r="Y51" s="50">
        <v>50</v>
      </c>
    </row>
    <row r="52" spans="1:25" x14ac:dyDescent="0.8">
      <c r="A52" s="46" t="s">
        <v>7303</v>
      </c>
      <c r="B52" s="46" t="str">
        <f>IFERROR(IF(A52="","",A52&amp;COUNTIF(A$2:A52,A52)),"")</f>
        <v>化学7</v>
      </c>
      <c r="C52" s="49" t="s">
        <v>2592</v>
      </c>
      <c r="D52" s="50">
        <v>51</v>
      </c>
      <c r="E52" s="49" t="s">
        <v>69</v>
      </c>
      <c r="F52" s="49" t="s">
        <v>8</v>
      </c>
      <c r="G52" s="49" t="s">
        <v>70</v>
      </c>
      <c r="H52" s="49" t="s">
        <v>189</v>
      </c>
      <c r="K52" s="49" t="s">
        <v>2614</v>
      </c>
      <c r="L52" s="49" t="s">
        <v>166</v>
      </c>
      <c r="M52" s="49" t="s">
        <v>167</v>
      </c>
      <c r="O52" s="49" t="s">
        <v>2615</v>
      </c>
      <c r="P52" s="49" t="s">
        <v>2616</v>
      </c>
      <c r="Q52" s="50">
        <v>5500</v>
      </c>
      <c r="R52" s="50">
        <v>6050</v>
      </c>
      <c r="S52" s="49" t="s">
        <v>2617</v>
      </c>
      <c r="T52" s="49" t="s">
        <v>2420</v>
      </c>
      <c r="U52" s="49" t="s">
        <v>228</v>
      </c>
      <c r="V52" s="49" t="s">
        <v>2383</v>
      </c>
      <c r="Y52" s="50">
        <v>51</v>
      </c>
    </row>
    <row r="53" spans="1:25" x14ac:dyDescent="0.8">
      <c r="A53" s="46" t="s">
        <v>7303</v>
      </c>
      <c r="B53" s="46" t="str">
        <f>IFERROR(IF(A53="","",A53&amp;COUNTIF(A$2:A53,A53)),"")</f>
        <v>化学8</v>
      </c>
      <c r="C53" s="49" t="s">
        <v>2592</v>
      </c>
      <c r="D53" s="50">
        <v>52</v>
      </c>
      <c r="E53" s="49" t="s">
        <v>69</v>
      </c>
      <c r="F53" s="49" t="s">
        <v>8</v>
      </c>
      <c r="G53" s="49" t="s">
        <v>70</v>
      </c>
      <c r="H53" s="49" t="s">
        <v>189</v>
      </c>
      <c r="K53" s="49" t="s">
        <v>2618</v>
      </c>
      <c r="L53" s="49" t="s">
        <v>166</v>
      </c>
      <c r="M53" s="49" t="s">
        <v>167</v>
      </c>
      <c r="O53" s="49" t="s">
        <v>2619</v>
      </c>
      <c r="P53" s="49" t="s">
        <v>2620</v>
      </c>
      <c r="Q53" s="50">
        <v>5500</v>
      </c>
      <c r="R53" s="50">
        <v>6050</v>
      </c>
      <c r="S53" s="49" t="s">
        <v>2621</v>
      </c>
      <c r="T53" s="49" t="s">
        <v>2420</v>
      </c>
      <c r="U53" s="49" t="s">
        <v>83</v>
      </c>
      <c r="V53" s="49" t="s">
        <v>2383</v>
      </c>
      <c r="Y53" s="50">
        <v>52</v>
      </c>
    </row>
    <row r="54" spans="1:25" x14ac:dyDescent="0.8">
      <c r="A54" s="46" t="s">
        <v>7303</v>
      </c>
      <c r="B54" s="46" t="str">
        <f>IFERROR(IF(A54="","",A54&amp;COUNTIF(A$2:A54,A54)),"")</f>
        <v>化学9</v>
      </c>
      <c r="C54" s="49" t="s">
        <v>2592</v>
      </c>
      <c r="D54" s="50">
        <v>53</v>
      </c>
      <c r="E54" s="49" t="s">
        <v>69</v>
      </c>
      <c r="F54" s="49" t="s">
        <v>8</v>
      </c>
      <c r="G54" s="49" t="s">
        <v>70</v>
      </c>
      <c r="H54" s="49" t="s">
        <v>189</v>
      </c>
      <c r="K54" s="49" t="s">
        <v>2622</v>
      </c>
      <c r="L54" s="49" t="s">
        <v>166</v>
      </c>
      <c r="M54" s="49" t="s">
        <v>167</v>
      </c>
      <c r="O54" s="49" t="s">
        <v>2623</v>
      </c>
      <c r="P54" s="49" t="s">
        <v>2624</v>
      </c>
      <c r="Q54" s="50">
        <v>5500</v>
      </c>
      <c r="R54" s="50">
        <v>6050</v>
      </c>
      <c r="S54" s="49" t="s">
        <v>2625</v>
      </c>
      <c r="T54" s="49" t="s">
        <v>2489</v>
      </c>
      <c r="U54" s="49" t="s">
        <v>405</v>
      </c>
      <c r="V54" s="49" t="s">
        <v>2383</v>
      </c>
      <c r="Y54" s="50">
        <v>53</v>
      </c>
    </row>
    <row r="55" spans="1:25" x14ac:dyDescent="0.8">
      <c r="A55" s="46" t="s">
        <v>7303</v>
      </c>
      <c r="B55" s="46" t="str">
        <f>IFERROR(IF(A55="","",A55&amp;COUNTIF(A$2:A55,A55)),"")</f>
        <v>化学10</v>
      </c>
      <c r="C55" s="49" t="s">
        <v>2592</v>
      </c>
      <c r="D55" s="50">
        <v>54</v>
      </c>
      <c r="E55" s="49" t="s">
        <v>69</v>
      </c>
      <c r="F55" s="49" t="s">
        <v>8</v>
      </c>
      <c r="G55" s="49" t="s">
        <v>70</v>
      </c>
      <c r="H55" s="49" t="s">
        <v>189</v>
      </c>
      <c r="K55" s="49" t="s">
        <v>2626</v>
      </c>
      <c r="L55" s="49" t="s">
        <v>153</v>
      </c>
      <c r="M55" s="49" t="s">
        <v>154</v>
      </c>
      <c r="O55" s="49" t="s">
        <v>2627</v>
      </c>
      <c r="P55" s="49" t="s">
        <v>2628</v>
      </c>
      <c r="Q55" s="50">
        <v>3200</v>
      </c>
      <c r="R55" s="50">
        <v>3520</v>
      </c>
      <c r="S55" s="49" t="s">
        <v>2629</v>
      </c>
      <c r="T55" s="49" t="s">
        <v>2630</v>
      </c>
      <c r="U55" s="49" t="s">
        <v>2631</v>
      </c>
      <c r="V55" s="49" t="s">
        <v>2383</v>
      </c>
      <c r="Y55" s="50">
        <v>54</v>
      </c>
    </row>
    <row r="56" spans="1:25" x14ac:dyDescent="0.8">
      <c r="A56" s="46" t="s">
        <v>7306</v>
      </c>
      <c r="B56" s="46" t="str">
        <f>IFERROR(IF(A56="","",A56&amp;COUNTIF(A$2:A56,A56)),"")</f>
        <v>地球科学1</v>
      </c>
      <c r="C56" s="49" t="s">
        <v>2592</v>
      </c>
      <c r="D56" s="50">
        <v>55</v>
      </c>
      <c r="E56" s="49" t="s">
        <v>69</v>
      </c>
      <c r="F56" s="49" t="s">
        <v>10</v>
      </c>
      <c r="G56" s="49" t="s">
        <v>70</v>
      </c>
      <c r="H56" s="49" t="s">
        <v>205</v>
      </c>
      <c r="K56" s="49" t="s">
        <v>2632</v>
      </c>
      <c r="L56" s="49" t="s">
        <v>655</v>
      </c>
      <c r="M56" s="49" t="s">
        <v>656</v>
      </c>
      <c r="O56" s="49" t="s">
        <v>2633</v>
      </c>
      <c r="P56" s="49" t="s">
        <v>2634</v>
      </c>
      <c r="Q56" s="50">
        <v>3600</v>
      </c>
      <c r="R56" s="50">
        <v>3960</v>
      </c>
      <c r="S56" s="49" t="s">
        <v>2635</v>
      </c>
      <c r="T56" s="49" t="s">
        <v>2420</v>
      </c>
      <c r="U56" s="49" t="s">
        <v>2636</v>
      </c>
      <c r="V56" s="49" t="s">
        <v>2383</v>
      </c>
      <c r="Y56" s="50">
        <v>55</v>
      </c>
    </row>
    <row r="57" spans="1:25" x14ac:dyDescent="0.8">
      <c r="A57" s="46" t="s">
        <v>7306</v>
      </c>
      <c r="B57" s="46" t="str">
        <f>IFERROR(IF(A57="","",A57&amp;COUNTIF(A$2:A57,A57)),"")</f>
        <v>地球科学2</v>
      </c>
      <c r="C57" s="49" t="s">
        <v>2592</v>
      </c>
      <c r="D57" s="50">
        <v>56</v>
      </c>
      <c r="E57" s="49" t="s">
        <v>69</v>
      </c>
      <c r="F57" s="49" t="s">
        <v>10</v>
      </c>
      <c r="G57" s="49" t="s">
        <v>70</v>
      </c>
      <c r="H57" s="49" t="s">
        <v>205</v>
      </c>
      <c r="K57" s="49" t="s">
        <v>2637</v>
      </c>
      <c r="L57" s="49" t="s">
        <v>87</v>
      </c>
      <c r="M57" s="49" t="s">
        <v>88</v>
      </c>
      <c r="O57" s="49" t="s">
        <v>2638</v>
      </c>
      <c r="P57" s="49" t="s">
        <v>2639</v>
      </c>
      <c r="Q57" s="50">
        <v>5400</v>
      </c>
      <c r="R57" s="50">
        <v>5940</v>
      </c>
      <c r="S57" s="49" t="s">
        <v>2640</v>
      </c>
      <c r="T57" s="49" t="s">
        <v>2409</v>
      </c>
      <c r="U57" s="49" t="s">
        <v>413</v>
      </c>
      <c r="V57" s="49" t="s">
        <v>2383</v>
      </c>
      <c r="Y57" s="50">
        <v>56</v>
      </c>
    </row>
    <row r="58" spans="1:25" x14ac:dyDescent="0.8">
      <c r="A58" s="46" t="s">
        <v>7306</v>
      </c>
      <c r="B58" s="46" t="str">
        <f>IFERROR(IF(A58="","",A58&amp;COUNTIF(A$2:A58,A58)),"")</f>
        <v>地球科学3</v>
      </c>
      <c r="C58" s="49" t="s">
        <v>2592</v>
      </c>
      <c r="D58" s="50">
        <v>57</v>
      </c>
      <c r="E58" s="49" t="s">
        <v>69</v>
      </c>
      <c r="F58" s="49" t="s">
        <v>10</v>
      </c>
      <c r="G58" s="49" t="s">
        <v>70</v>
      </c>
      <c r="H58" s="49" t="s">
        <v>205</v>
      </c>
      <c r="K58" s="49" t="s">
        <v>2641</v>
      </c>
      <c r="L58" s="49" t="s">
        <v>87</v>
      </c>
      <c r="M58" s="49" t="s">
        <v>88</v>
      </c>
      <c r="O58" s="49" t="s">
        <v>2642</v>
      </c>
      <c r="P58" s="49" t="s">
        <v>2643</v>
      </c>
      <c r="Q58" s="50">
        <v>12000</v>
      </c>
      <c r="R58" s="50">
        <v>13200</v>
      </c>
      <c r="S58" s="49" t="s">
        <v>2644</v>
      </c>
      <c r="T58" s="49" t="s">
        <v>2409</v>
      </c>
      <c r="U58" s="49" t="s">
        <v>1540</v>
      </c>
      <c r="V58" s="49" t="s">
        <v>2383</v>
      </c>
      <c r="Y58" s="50">
        <v>57</v>
      </c>
    </row>
    <row r="59" spans="1:25" x14ac:dyDescent="0.8">
      <c r="A59" s="46" t="s">
        <v>7306</v>
      </c>
      <c r="B59" s="46" t="str">
        <f>IFERROR(IF(A59="","",A59&amp;COUNTIF(A$2:A59,A59)),"")</f>
        <v>地球科学4</v>
      </c>
      <c r="C59" s="49" t="s">
        <v>2592</v>
      </c>
      <c r="D59" s="50">
        <v>58</v>
      </c>
      <c r="E59" s="49" t="s">
        <v>69</v>
      </c>
      <c r="F59" s="49" t="s">
        <v>10</v>
      </c>
      <c r="G59" s="49" t="s">
        <v>70</v>
      </c>
      <c r="H59" s="49" t="s">
        <v>205</v>
      </c>
      <c r="K59" s="49" t="s">
        <v>2645</v>
      </c>
      <c r="L59" s="49" t="s">
        <v>87</v>
      </c>
      <c r="M59" s="49" t="s">
        <v>88</v>
      </c>
      <c r="O59" s="49" t="s">
        <v>2646</v>
      </c>
      <c r="P59" s="49" t="s">
        <v>2647</v>
      </c>
      <c r="Q59" s="50">
        <v>6000</v>
      </c>
      <c r="R59" s="50">
        <v>6600</v>
      </c>
      <c r="S59" s="49" t="s">
        <v>2648</v>
      </c>
      <c r="T59" s="49" t="s">
        <v>2489</v>
      </c>
      <c r="U59" s="49" t="s">
        <v>389</v>
      </c>
      <c r="V59" s="49" t="s">
        <v>2383</v>
      </c>
      <c r="Y59" s="50">
        <v>58</v>
      </c>
    </row>
    <row r="60" spans="1:25" x14ac:dyDescent="0.8">
      <c r="A60" s="46" t="s">
        <v>7306</v>
      </c>
      <c r="B60" s="46" t="str">
        <f>IFERROR(IF(A60="","",A60&amp;COUNTIF(A$2:A60,A60)),"")</f>
        <v>地球科学5</v>
      </c>
      <c r="C60" s="49" t="s">
        <v>2649</v>
      </c>
      <c r="D60" s="50">
        <v>59</v>
      </c>
      <c r="E60" s="49" t="s">
        <v>69</v>
      </c>
      <c r="F60" s="49" t="s">
        <v>10</v>
      </c>
      <c r="G60" s="49" t="s">
        <v>70</v>
      </c>
      <c r="H60" s="49" t="s">
        <v>205</v>
      </c>
      <c r="K60" s="49" t="s">
        <v>2650</v>
      </c>
      <c r="L60" s="49" t="s">
        <v>98</v>
      </c>
      <c r="M60" s="49" t="s">
        <v>99</v>
      </c>
      <c r="O60" s="49" t="s">
        <v>2651</v>
      </c>
      <c r="P60" s="49" t="s">
        <v>2652</v>
      </c>
      <c r="Q60" s="50">
        <v>4200</v>
      </c>
      <c r="R60" s="50">
        <v>4620</v>
      </c>
      <c r="S60" s="49" t="s">
        <v>2653</v>
      </c>
      <c r="T60" s="49" t="s">
        <v>2420</v>
      </c>
      <c r="U60" s="49" t="s">
        <v>2654</v>
      </c>
      <c r="V60" s="49" t="s">
        <v>2383</v>
      </c>
      <c r="Y60" s="50">
        <v>59</v>
      </c>
    </row>
    <row r="61" spans="1:25" x14ac:dyDescent="0.8">
      <c r="A61" s="46" t="s">
        <v>7309</v>
      </c>
      <c r="B61" s="46" t="str">
        <f>IFERROR(IF(A61="","",A61&amp;COUNTIF(A$2:A61,A61)),"")</f>
        <v>生物1</v>
      </c>
      <c r="C61" s="49" t="s">
        <v>2649</v>
      </c>
      <c r="D61" s="50">
        <v>60</v>
      </c>
      <c r="E61" s="49" t="s">
        <v>69</v>
      </c>
      <c r="F61" s="49" t="s">
        <v>12</v>
      </c>
      <c r="G61" s="49" t="s">
        <v>70</v>
      </c>
      <c r="H61" s="49" t="s">
        <v>217</v>
      </c>
      <c r="K61" s="49" t="s">
        <v>2655</v>
      </c>
      <c r="L61" s="49" t="s">
        <v>72</v>
      </c>
      <c r="M61" s="49" t="s">
        <v>73</v>
      </c>
      <c r="O61" s="49" t="s">
        <v>2656</v>
      </c>
      <c r="P61" s="49" t="s">
        <v>2657</v>
      </c>
      <c r="Q61" s="50">
        <v>12000</v>
      </c>
      <c r="R61" s="50">
        <v>13200</v>
      </c>
      <c r="S61" s="49" t="s">
        <v>2658</v>
      </c>
      <c r="T61" s="49" t="s">
        <v>2405</v>
      </c>
      <c r="U61" s="49" t="s">
        <v>1182</v>
      </c>
      <c r="V61" s="49" t="s">
        <v>2383</v>
      </c>
      <c r="Y61" s="50">
        <v>60</v>
      </c>
    </row>
    <row r="62" spans="1:25" x14ac:dyDescent="0.8">
      <c r="A62" s="46" t="s">
        <v>7309</v>
      </c>
      <c r="B62" s="46" t="str">
        <f>IFERROR(IF(A62="","",A62&amp;COUNTIF(A$2:A62,A62)),"")</f>
        <v>生物2</v>
      </c>
      <c r="C62" s="49" t="s">
        <v>2649</v>
      </c>
      <c r="D62" s="50">
        <v>61</v>
      </c>
      <c r="E62" s="49" t="s">
        <v>69</v>
      </c>
      <c r="F62" s="49" t="s">
        <v>12</v>
      </c>
      <c r="G62" s="49" t="s">
        <v>70</v>
      </c>
      <c r="H62" s="49" t="s">
        <v>217</v>
      </c>
      <c r="K62" s="49" t="s">
        <v>2659</v>
      </c>
      <c r="L62" s="49" t="s">
        <v>72</v>
      </c>
      <c r="M62" s="49" t="s">
        <v>73</v>
      </c>
      <c r="O62" s="49" t="s">
        <v>2660</v>
      </c>
      <c r="P62" s="49" t="s">
        <v>2661</v>
      </c>
      <c r="Q62" s="50">
        <v>7500</v>
      </c>
      <c r="R62" s="50">
        <v>8250</v>
      </c>
      <c r="S62" s="49" t="s">
        <v>2662</v>
      </c>
      <c r="T62" s="49" t="s">
        <v>2495</v>
      </c>
      <c r="U62" s="49" t="s">
        <v>277</v>
      </c>
      <c r="V62" s="49" t="s">
        <v>2383</v>
      </c>
      <c r="Y62" s="50">
        <v>61</v>
      </c>
    </row>
    <row r="63" spans="1:25" x14ac:dyDescent="0.8">
      <c r="A63" s="46" t="s">
        <v>7309</v>
      </c>
      <c r="B63" s="46" t="str">
        <f>IFERROR(IF(A63="","",A63&amp;COUNTIF(A$2:A63,A63)),"")</f>
        <v>生物3</v>
      </c>
      <c r="C63" s="49" t="s">
        <v>2649</v>
      </c>
      <c r="D63" s="50">
        <v>62</v>
      </c>
      <c r="E63" s="49" t="s">
        <v>69</v>
      </c>
      <c r="F63" s="49" t="s">
        <v>12</v>
      </c>
      <c r="G63" s="49" t="s">
        <v>70</v>
      </c>
      <c r="H63" s="49" t="s">
        <v>217</v>
      </c>
      <c r="K63" s="49" t="s">
        <v>2663</v>
      </c>
      <c r="L63" s="49" t="s">
        <v>72</v>
      </c>
      <c r="M63" s="49" t="s">
        <v>73</v>
      </c>
      <c r="O63" s="49" t="s">
        <v>2664</v>
      </c>
      <c r="P63" s="49" t="s">
        <v>2665</v>
      </c>
      <c r="Q63" s="50">
        <v>13000</v>
      </c>
      <c r="R63" s="50">
        <v>14300</v>
      </c>
      <c r="S63" s="49" t="s">
        <v>2666</v>
      </c>
      <c r="T63" s="49" t="s">
        <v>2495</v>
      </c>
      <c r="U63" s="49" t="s">
        <v>162</v>
      </c>
      <c r="V63" s="49" t="s">
        <v>2383</v>
      </c>
      <c r="Y63" s="50">
        <v>62</v>
      </c>
    </row>
    <row r="64" spans="1:25" x14ac:dyDescent="0.8">
      <c r="A64" s="46" t="s">
        <v>7309</v>
      </c>
      <c r="B64" s="46" t="str">
        <f>IFERROR(IF(A64="","",A64&amp;COUNTIF(A$2:A64,A64)),"")</f>
        <v>生物4</v>
      </c>
      <c r="C64" s="49" t="s">
        <v>2649</v>
      </c>
      <c r="D64" s="50">
        <v>63</v>
      </c>
      <c r="E64" s="49" t="s">
        <v>69</v>
      </c>
      <c r="F64" s="49" t="s">
        <v>12</v>
      </c>
      <c r="G64" s="49" t="s">
        <v>70</v>
      </c>
      <c r="H64" s="49" t="s">
        <v>217</v>
      </c>
      <c r="K64" s="49" t="s">
        <v>2667</v>
      </c>
      <c r="L64" s="49" t="s">
        <v>1271</v>
      </c>
      <c r="M64" s="49" t="s">
        <v>1272</v>
      </c>
      <c r="O64" s="49" t="s">
        <v>2668</v>
      </c>
      <c r="P64" s="49" t="s">
        <v>2669</v>
      </c>
      <c r="Q64" s="50">
        <v>8500</v>
      </c>
      <c r="R64" s="50">
        <v>9350</v>
      </c>
      <c r="S64" s="49" t="s">
        <v>2670</v>
      </c>
      <c r="T64" s="49" t="s">
        <v>2516</v>
      </c>
      <c r="U64" s="49" t="s">
        <v>2671</v>
      </c>
      <c r="V64" s="49" t="s">
        <v>2383</v>
      </c>
      <c r="Y64" s="50">
        <v>63</v>
      </c>
    </row>
    <row r="65" spans="1:25" x14ac:dyDescent="0.8">
      <c r="A65" s="46" t="s">
        <v>7309</v>
      </c>
      <c r="B65" s="46" t="str">
        <f>IFERROR(IF(A65="","",A65&amp;COUNTIF(A$2:A65,A65)),"")</f>
        <v>生物5</v>
      </c>
      <c r="C65" s="49" t="s">
        <v>2649</v>
      </c>
      <c r="D65" s="50">
        <v>64</v>
      </c>
      <c r="E65" s="49" t="s">
        <v>69</v>
      </c>
      <c r="F65" s="49" t="s">
        <v>12</v>
      </c>
      <c r="G65" s="49" t="s">
        <v>70</v>
      </c>
      <c r="H65" s="49" t="s">
        <v>217</v>
      </c>
      <c r="K65" s="49" t="s">
        <v>2672</v>
      </c>
      <c r="L65" s="49" t="s">
        <v>223</v>
      </c>
      <c r="M65" s="49" t="s">
        <v>224</v>
      </c>
      <c r="O65" s="49" t="s">
        <v>2673</v>
      </c>
      <c r="P65" s="49" t="s">
        <v>2674</v>
      </c>
      <c r="Q65" s="50">
        <v>2000</v>
      </c>
      <c r="R65" s="50">
        <v>2200</v>
      </c>
      <c r="S65" s="49" t="s">
        <v>2675</v>
      </c>
      <c r="T65" s="49" t="s">
        <v>2394</v>
      </c>
      <c r="U65" s="49" t="s">
        <v>2676</v>
      </c>
      <c r="V65" s="49" t="s">
        <v>2383</v>
      </c>
      <c r="Y65" s="50">
        <v>64</v>
      </c>
    </row>
    <row r="66" spans="1:25" x14ac:dyDescent="0.8">
      <c r="A66" s="46" t="s">
        <v>7309</v>
      </c>
      <c r="B66" s="46" t="str">
        <f>IFERROR(IF(A66="","",A66&amp;COUNTIF(A$2:A66,A66)),"")</f>
        <v>生物6</v>
      </c>
      <c r="C66" s="49" t="s">
        <v>2649</v>
      </c>
      <c r="D66" s="50">
        <v>65</v>
      </c>
      <c r="E66" s="49" t="s">
        <v>69</v>
      </c>
      <c r="F66" s="49" t="s">
        <v>12</v>
      </c>
      <c r="G66" s="49" t="s">
        <v>70</v>
      </c>
      <c r="H66" s="49" t="s">
        <v>217</v>
      </c>
      <c r="I66" s="49" t="s">
        <v>249</v>
      </c>
      <c r="J66" s="49"/>
      <c r="K66" s="49" t="s">
        <v>2677</v>
      </c>
      <c r="L66" s="49" t="s">
        <v>72</v>
      </c>
      <c r="M66" s="49" t="s">
        <v>73</v>
      </c>
      <c r="O66" s="49" t="s">
        <v>2678</v>
      </c>
      <c r="P66" s="49" t="s">
        <v>2679</v>
      </c>
      <c r="Q66" s="50">
        <v>5800</v>
      </c>
      <c r="R66" s="50">
        <v>6380</v>
      </c>
      <c r="S66" s="49" t="s">
        <v>2680</v>
      </c>
      <c r="T66" s="49" t="s">
        <v>2405</v>
      </c>
      <c r="U66" s="49" t="s">
        <v>1361</v>
      </c>
      <c r="V66" s="49" t="s">
        <v>2383</v>
      </c>
      <c r="Y66" s="50">
        <v>65</v>
      </c>
    </row>
    <row r="67" spans="1:25" x14ac:dyDescent="0.8">
      <c r="A67" s="46" t="s">
        <v>7309</v>
      </c>
      <c r="B67" s="46" t="str">
        <f>IFERROR(IF(A67="","",A67&amp;COUNTIF(A$2:A67,A67)),"")</f>
        <v>生物7</v>
      </c>
      <c r="C67" s="49" t="s">
        <v>2649</v>
      </c>
      <c r="D67" s="50">
        <v>66</v>
      </c>
      <c r="E67" s="49" t="s">
        <v>69</v>
      </c>
      <c r="F67" s="49" t="s">
        <v>12</v>
      </c>
      <c r="G67" s="49" t="s">
        <v>70</v>
      </c>
      <c r="H67" s="49" t="s">
        <v>217</v>
      </c>
      <c r="I67" s="49" t="s">
        <v>249</v>
      </c>
      <c r="J67" s="49"/>
      <c r="K67" s="49" t="s">
        <v>2681</v>
      </c>
      <c r="L67" s="49" t="s">
        <v>655</v>
      </c>
      <c r="M67" s="49" t="s">
        <v>656</v>
      </c>
      <c r="O67" s="49" t="s">
        <v>2682</v>
      </c>
      <c r="P67" s="49" t="s">
        <v>2683</v>
      </c>
      <c r="Q67" s="50">
        <v>8800</v>
      </c>
      <c r="R67" s="50">
        <v>9680</v>
      </c>
      <c r="S67" s="49" t="s">
        <v>2684</v>
      </c>
      <c r="T67" s="49" t="s">
        <v>2568</v>
      </c>
      <c r="U67" s="49" t="s">
        <v>2685</v>
      </c>
      <c r="V67" s="49" t="s">
        <v>2383</v>
      </c>
      <c r="Y67" s="50">
        <v>66</v>
      </c>
    </row>
    <row r="68" spans="1:25" x14ac:dyDescent="0.8">
      <c r="A68" s="46" t="s">
        <v>7309</v>
      </c>
      <c r="B68" s="46" t="str">
        <f>IFERROR(IF(A68="","",A68&amp;COUNTIF(A$2:A68,A68)),"")</f>
        <v>生物8</v>
      </c>
      <c r="C68" s="49" t="s">
        <v>2649</v>
      </c>
      <c r="D68" s="50">
        <v>67</v>
      </c>
      <c r="E68" s="49" t="s">
        <v>69</v>
      </c>
      <c r="F68" s="49" t="s">
        <v>12</v>
      </c>
      <c r="G68" s="49" t="s">
        <v>70</v>
      </c>
      <c r="H68" s="49" t="s">
        <v>217</v>
      </c>
      <c r="I68" s="49" t="s">
        <v>249</v>
      </c>
      <c r="J68" s="49"/>
      <c r="K68" s="49" t="s">
        <v>2686</v>
      </c>
      <c r="L68" s="49" t="s">
        <v>211</v>
      </c>
      <c r="M68" s="49" t="s">
        <v>212</v>
      </c>
      <c r="O68" s="49" t="s">
        <v>2687</v>
      </c>
      <c r="P68" s="49" t="s">
        <v>2688</v>
      </c>
      <c r="Q68" s="50">
        <v>10000</v>
      </c>
      <c r="R68" s="50">
        <v>11000</v>
      </c>
      <c r="S68" s="49" t="s">
        <v>2689</v>
      </c>
      <c r="T68" s="49" t="s">
        <v>2409</v>
      </c>
      <c r="U68" s="49" t="s">
        <v>2690</v>
      </c>
      <c r="V68" s="49" t="s">
        <v>2383</v>
      </c>
      <c r="Y68" s="50">
        <v>67</v>
      </c>
    </row>
    <row r="69" spans="1:25" x14ac:dyDescent="0.8">
      <c r="A69" s="46" t="s">
        <v>7312</v>
      </c>
      <c r="B69" s="46" t="str">
        <f>IFERROR(IF(A69="","",A69&amp;COUNTIF(A$2:A69,A69)),"")</f>
        <v>生命科学1</v>
      </c>
      <c r="C69" s="49" t="s">
        <v>2649</v>
      </c>
      <c r="D69" s="50">
        <v>68</v>
      </c>
      <c r="E69" s="49" t="s">
        <v>69</v>
      </c>
      <c r="F69" s="49" t="s">
        <v>14</v>
      </c>
      <c r="G69" s="49" t="s">
        <v>70</v>
      </c>
      <c r="H69" s="49" t="s">
        <v>229</v>
      </c>
      <c r="K69" s="49" t="s">
        <v>2691</v>
      </c>
      <c r="L69" s="49" t="s">
        <v>72</v>
      </c>
      <c r="M69" s="49" t="s">
        <v>73</v>
      </c>
      <c r="O69" s="49" t="s">
        <v>2692</v>
      </c>
      <c r="P69" s="49" t="s">
        <v>2693</v>
      </c>
      <c r="Q69" s="50">
        <v>5600</v>
      </c>
      <c r="R69" s="50">
        <v>6160</v>
      </c>
      <c r="S69" s="49" t="s">
        <v>2694</v>
      </c>
      <c r="T69" s="49" t="s">
        <v>2435</v>
      </c>
      <c r="U69" s="49" t="s">
        <v>228</v>
      </c>
      <c r="V69" s="49" t="s">
        <v>2383</v>
      </c>
      <c r="Y69" s="50">
        <v>68</v>
      </c>
    </row>
    <row r="70" spans="1:25" x14ac:dyDescent="0.8">
      <c r="A70" s="46" t="s">
        <v>7312</v>
      </c>
      <c r="B70" s="46" t="str">
        <f>IFERROR(IF(A70="","",A70&amp;COUNTIF(A$2:A70,A70)),"")</f>
        <v>生命科学2</v>
      </c>
      <c r="C70" s="49" t="s">
        <v>2649</v>
      </c>
      <c r="D70" s="50">
        <v>69</v>
      </c>
      <c r="E70" s="49" t="s">
        <v>69</v>
      </c>
      <c r="F70" s="49" t="s">
        <v>14</v>
      </c>
      <c r="G70" s="49" t="s">
        <v>70</v>
      </c>
      <c r="H70" s="49" t="s">
        <v>229</v>
      </c>
      <c r="K70" s="49" t="s">
        <v>2695</v>
      </c>
      <c r="L70" s="49" t="s">
        <v>151</v>
      </c>
      <c r="M70" s="49" t="s">
        <v>152</v>
      </c>
      <c r="O70" s="49" t="s">
        <v>2696</v>
      </c>
      <c r="P70" s="49" t="s">
        <v>2697</v>
      </c>
      <c r="Q70" s="50">
        <v>2200</v>
      </c>
      <c r="R70" s="50">
        <v>2420</v>
      </c>
      <c r="S70" s="49" t="s">
        <v>2698</v>
      </c>
      <c r="T70" s="49" t="s">
        <v>2409</v>
      </c>
      <c r="U70" s="49" t="s">
        <v>2699</v>
      </c>
      <c r="V70" s="49" t="s">
        <v>2383</v>
      </c>
      <c r="Y70" s="50">
        <v>69</v>
      </c>
    </row>
    <row r="71" spans="1:25" x14ac:dyDescent="0.8">
      <c r="A71" s="46" t="s">
        <v>7312</v>
      </c>
      <c r="B71" s="46" t="str">
        <f>IFERROR(IF(A71="","",A71&amp;COUNTIF(A$2:A71,A71)),"")</f>
        <v>生命科学3</v>
      </c>
      <c r="C71" s="49" t="s">
        <v>2649</v>
      </c>
      <c r="D71" s="50">
        <v>70</v>
      </c>
      <c r="E71" s="49" t="s">
        <v>69</v>
      </c>
      <c r="F71" s="49" t="s">
        <v>14</v>
      </c>
      <c r="G71" s="49" t="s">
        <v>70</v>
      </c>
      <c r="H71" s="49" t="s">
        <v>229</v>
      </c>
      <c r="K71" s="49" t="s">
        <v>2700</v>
      </c>
      <c r="L71" s="49" t="s">
        <v>151</v>
      </c>
      <c r="M71" s="49" t="s">
        <v>152</v>
      </c>
      <c r="O71" s="49" t="s">
        <v>2701</v>
      </c>
      <c r="P71" s="49" t="s">
        <v>2702</v>
      </c>
      <c r="Q71" s="50">
        <v>2000</v>
      </c>
      <c r="R71" s="50">
        <v>2200</v>
      </c>
      <c r="S71" s="49" t="s">
        <v>2703</v>
      </c>
      <c r="T71" s="49" t="s">
        <v>2388</v>
      </c>
      <c r="U71" s="49" t="s">
        <v>2704</v>
      </c>
      <c r="V71" s="49" t="s">
        <v>2383</v>
      </c>
      <c r="Y71" s="50">
        <v>70</v>
      </c>
    </row>
    <row r="72" spans="1:25" x14ac:dyDescent="0.8">
      <c r="A72" s="46" t="s">
        <v>7312</v>
      </c>
      <c r="B72" s="46" t="str">
        <f>IFERROR(IF(A72="","",A72&amp;COUNTIF(A$2:A72,A72)),"")</f>
        <v>生命科学4</v>
      </c>
      <c r="C72" s="49" t="s">
        <v>2705</v>
      </c>
      <c r="D72" s="50">
        <v>71</v>
      </c>
      <c r="E72" s="49" t="s">
        <v>69</v>
      </c>
      <c r="F72" s="49" t="s">
        <v>14</v>
      </c>
      <c r="G72" s="49" t="s">
        <v>70</v>
      </c>
      <c r="H72" s="49" t="s">
        <v>229</v>
      </c>
      <c r="L72" s="49" t="s">
        <v>151</v>
      </c>
      <c r="M72" s="49" t="s">
        <v>152</v>
      </c>
      <c r="O72" s="49" t="s">
        <v>2706</v>
      </c>
      <c r="P72" s="49" t="s">
        <v>2707</v>
      </c>
      <c r="Q72" s="50">
        <v>4800</v>
      </c>
      <c r="R72" s="50">
        <v>5280</v>
      </c>
      <c r="S72" s="49" t="s">
        <v>2708</v>
      </c>
      <c r="U72" s="49" t="s">
        <v>2709</v>
      </c>
      <c r="V72" s="49" t="s">
        <v>7291</v>
      </c>
      <c r="Y72" s="50">
        <v>71</v>
      </c>
    </row>
    <row r="73" spans="1:25" x14ac:dyDescent="0.8">
      <c r="A73" s="46" t="s">
        <v>7312</v>
      </c>
      <c r="B73" s="46" t="str">
        <f>IFERROR(IF(A73="","",A73&amp;COUNTIF(A$2:A73,A73)),"")</f>
        <v>生命科学5</v>
      </c>
      <c r="C73" s="49" t="s">
        <v>2705</v>
      </c>
      <c r="D73" s="50">
        <v>72</v>
      </c>
      <c r="E73" s="49" t="s">
        <v>69</v>
      </c>
      <c r="F73" s="49" t="s">
        <v>14</v>
      </c>
      <c r="G73" s="49" t="s">
        <v>70</v>
      </c>
      <c r="H73" s="49" t="s">
        <v>229</v>
      </c>
      <c r="K73" s="49" t="s">
        <v>2710</v>
      </c>
      <c r="L73" s="49" t="s">
        <v>151</v>
      </c>
      <c r="M73" s="49" t="s">
        <v>152</v>
      </c>
      <c r="O73" s="49" t="s">
        <v>2711</v>
      </c>
      <c r="P73" s="49" t="s">
        <v>2712</v>
      </c>
      <c r="Q73" s="50">
        <v>3200</v>
      </c>
      <c r="R73" s="50">
        <v>3520</v>
      </c>
      <c r="S73" s="49" t="s">
        <v>2713</v>
      </c>
      <c r="T73" s="49" t="s">
        <v>2409</v>
      </c>
      <c r="U73" s="49" t="s">
        <v>2714</v>
      </c>
      <c r="V73" s="49" t="s">
        <v>2383</v>
      </c>
      <c r="Y73" s="50">
        <v>72</v>
      </c>
    </row>
    <row r="74" spans="1:25" x14ac:dyDescent="0.8">
      <c r="A74" s="46" t="s">
        <v>7312</v>
      </c>
      <c r="B74" s="46" t="str">
        <f>IFERROR(IF(A74="","",A74&amp;COUNTIF(A$2:A74,A74)),"")</f>
        <v>生命科学6</v>
      </c>
      <c r="C74" s="49" t="s">
        <v>2705</v>
      </c>
      <c r="D74" s="50">
        <v>73</v>
      </c>
      <c r="E74" s="49" t="s">
        <v>69</v>
      </c>
      <c r="F74" s="49" t="s">
        <v>14</v>
      </c>
      <c r="G74" s="49" t="s">
        <v>70</v>
      </c>
      <c r="H74" s="49" t="s">
        <v>229</v>
      </c>
      <c r="K74" s="49" t="s">
        <v>2715</v>
      </c>
      <c r="L74" s="49" t="s">
        <v>151</v>
      </c>
      <c r="M74" s="49" t="s">
        <v>152</v>
      </c>
      <c r="O74" s="49" t="s">
        <v>2716</v>
      </c>
      <c r="P74" s="49" t="s">
        <v>2717</v>
      </c>
      <c r="Q74" s="50">
        <v>2700</v>
      </c>
      <c r="R74" s="50">
        <v>2970</v>
      </c>
      <c r="S74" s="49" t="s">
        <v>2718</v>
      </c>
      <c r="T74" s="49" t="s">
        <v>2435</v>
      </c>
      <c r="U74" s="49" t="s">
        <v>2719</v>
      </c>
      <c r="V74" s="49" t="s">
        <v>2383</v>
      </c>
      <c r="Y74" s="50">
        <v>73</v>
      </c>
    </row>
    <row r="75" spans="1:25" x14ac:dyDescent="0.8">
      <c r="A75" s="46" t="s">
        <v>7312</v>
      </c>
      <c r="B75" s="46" t="str">
        <f>IFERROR(IF(A75="","",A75&amp;COUNTIF(A$2:A75,A75)),"")</f>
        <v>生命科学7</v>
      </c>
      <c r="C75" s="49" t="s">
        <v>2705</v>
      </c>
      <c r="D75" s="50">
        <v>74</v>
      </c>
      <c r="E75" s="49" t="s">
        <v>69</v>
      </c>
      <c r="F75" s="49" t="s">
        <v>14</v>
      </c>
      <c r="G75" s="49" t="s">
        <v>70</v>
      </c>
      <c r="H75" s="49" t="s">
        <v>229</v>
      </c>
      <c r="K75" s="49" t="s">
        <v>2720</v>
      </c>
      <c r="L75" s="49" t="s">
        <v>238</v>
      </c>
      <c r="M75" s="49" t="s">
        <v>239</v>
      </c>
      <c r="O75" s="49" t="s">
        <v>2721</v>
      </c>
      <c r="P75" s="49" t="s">
        <v>2722</v>
      </c>
      <c r="Q75" s="50">
        <v>2300</v>
      </c>
      <c r="R75" s="50">
        <v>2530</v>
      </c>
      <c r="S75" s="49" t="s">
        <v>2723</v>
      </c>
      <c r="T75" s="49" t="s">
        <v>2394</v>
      </c>
      <c r="U75" s="49" t="s">
        <v>2724</v>
      </c>
      <c r="V75" s="49" t="s">
        <v>2383</v>
      </c>
      <c r="Y75" s="50">
        <v>74</v>
      </c>
    </row>
    <row r="76" spans="1:25" x14ac:dyDescent="0.8">
      <c r="A76" s="46" t="s">
        <v>7312</v>
      </c>
      <c r="B76" s="46" t="str">
        <f>IFERROR(IF(A76="","",A76&amp;COUNTIF(A$2:A76,A76)),"")</f>
        <v>生命科学8</v>
      </c>
      <c r="C76" s="49" t="s">
        <v>2705</v>
      </c>
      <c r="D76" s="50">
        <v>75</v>
      </c>
      <c r="E76" s="49" t="s">
        <v>69</v>
      </c>
      <c r="F76" s="49" t="s">
        <v>14</v>
      </c>
      <c r="G76" s="49" t="s">
        <v>70</v>
      </c>
      <c r="H76" s="49" t="s">
        <v>229</v>
      </c>
      <c r="K76" s="49" t="s">
        <v>2725</v>
      </c>
      <c r="L76" s="49" t="s">
        <v>238</v>
      </c>
      <c r="M76" s="49" t="s">
        <v>239</v>
      </c>
      <c r="O76" s="49" t="s">
        <v>2726</v>
      </c>
      <c r="P76" s="49" t="s">
        <v>241</v>
      </c>
      <c r="Q76" s="50">
        <v>24000</v>
      </c>
      <c r="R76" s="50">
        <v>26400</v>
      </c>
      <c r="S76" s="49" t="s">
        <v>2727</v>
      </c>
      <c r="T76" s="49" t="s">
        <v>2728</v>
      </c>
      <c r="U76" s="49" t="s">
        <v>2729</v>
      </c>
      <c r="V76" s="49" t="s">
        <v>2383</v>
      </c>
      <c r="Y76" s="50">
        <v>75</v>
      </c>
    </row>
    <row r="77" spans="1:25" x14ac:dyDescent="0.8">
      <c r="A77" s="46" t="s">
        <v>7312</v>
      </c>
      <c r="B77" s="46" t="str">
        <f>IFERROR(IF(A77="","",A77&amp;COUNTIF(A$2:A77,A77)),"")</f>
        <v>生命科学9</v>
      </c>
      <c r="C77" s="49" t="s">
        <v>2705</v>
      </c>
      <c r="D77" s="50">
        <v>76</v>
      </c>
      <c r="E77" s="49" t="s">
        <v>69</v>
      </c>
      <c r="F77" s="49" t="s">
        <v>14</v>
      </c>
      <c r="G77" s="49" t="s">
        <v>70</v>
      </c>
      <c r="H77" s="49" t="s">
        <v>229</v>
      </c>
      <c r="K77" s="49" t="s">
        <v>2730</v>
      </c>
      <c r="L77" s="49" t="s">
        <v>238</v>
      </c>
      <c r="M77" s="49" t="s">
        <v>239</v>
      </c>
      <c r="O77" s="49" t="s">
        <v>2731</v>
      </c>
      <c r="P77" s="49" t="s">
        <v>2732</v>
      </c>
      <c r="Q77" s="50">
        <v>17200</v>
      </c>
      <c r="R77" s="50">
        <v>18920</v>
      </c>
      <c r="S77" s="49" t="s">
        <v>2733</v>
      </c>
      <c r="T77" s="49" t="s">
        <v>2734</v>
      </c>
      <c r="U77" s="49" t="s">
        <v>2735</v>
      </c>
      <c r="V77" s="49" t="s">
        <v>7291</v>
      </c>
      <c r="Y77" s="50">
        <v>76</v>
      </c>
    </row>
    <row r="78" spans="1:25" x14ac:dyDescent="0.8">
      <c r="A78" s="46" t="s">
        <v>7315</v>
      </c>
      <c r="B78" s="46" t="str">
        <f>IFERROR(IF(A78="","",A78&amp;COUNTIF(A$2:A78,A78)),"")</f>
        <v>建築・土木1</v>
      </c>
      <c r="C78" s="49" t="s">
        <v>2705</v>
      </c>
      <c r="D78" s="50">
        <v>77</v>
      </c>
      <c r="E78" s="49" t="s">
        <v>69</v>
      </c>
      <c r="F78" s="49" t="s">
        <v>16</v>
      </c>
      <c r="G78" s="49" t="s">
        <v>70</v>
      </c>
      <c r="H78" s="49" t="s">
        <v>256</v>
      </c>
      <c r="K78" s="49" t="s">
        <v>2736</v>
      </c>
      <c r="L78" s="49" t="s">
        <v>72</v>
      </c>
      <c r="M78" s="49" t="s">
        <v>73</v>
      </c>
      <c r="O78" s="49" t="s">
        <v>2737</v>
      </c>
      <c r="P78" s="49" t="s">
        <v>2738</v>
      </c>
      <c r="Q78" s="50">
        <v>30000</v>
      </c>
      <c r="R78" s="50">
        <v>33000</v>
      </c>
      <c r="S78" s="49" t="s">
        <v>2739</v>
      </c>
      <c r="T78" s="49" t="s">
        <v>2568</v>
      </c>
      <c r="U78" s="49" t="s">
        <v>2740</v>
      </c>
      <c r="V78" s="49" t="s">
        <v>2383</v>
      </c>
      <c r="Y78" s="50">
        <v>77</v>
      </c>
    </row>
    <row r="79" spans="1:25" x14ac:dyDescent="0.8">
      <c r="A79" s="46" t="s">
        <v>7315</v>
      </c>
      <c r="B79" s="46" t="str">
        <f>IFERROR(IF(A79="","",A79&amp;COUNTIF(A$2:A79,A79)),"")</f>
        <v>建築・土木2</v>
      </c>
      <c r="C79" s="49" t="s">
        <v>2705</v>
      </c>
      <c r="D79" s="50">
        <v>78</v>
      </c>
      <c r="E79" s="49" t="s">
        <v>69</v>
      </c>
      <c r="F79" s="49" t="s">
        <v>16</v>
      </c>
      <c r="G79" s="49" t="s">
        <v>70</v>
      </c>
      <c r="H79" s="49" t="s">
        <v>256</v>
      </c>
      <c r="K79" s="49" t="s">
        <v>2741</v>
      </c>
      <c r="L79" s="49" t="s">
        <v>72</v>
      </c>
      <c r="M79" s="49" t="s">
        <v>73</v>
      </c>
      <c r="O79" s="49" t="s">
        <v>2742</v>
      </c>
      <c r="P79" s="49" t="s">
        <v>2743</v>
      </c>
      <c r="Q79" s="50">
        <v>15000</v>
      </c>
      <c r="R79" s="50">
        <v>16500</v>
      </c>
      <c r="S79" s="49" t="s">
        <v>2744</v>
      </c>
      <c r="T79" s="49" t="s">
        <v>2405</v>
      </c>
      <c r="U79" s="49" t="s">
        <v>2745</v>
      </c>
      <c r="V79" s="49" t="s">
        <v>2383</v>
      </c>
      <c r="Y79" s="50">
        <v>78</v>
      </c>
    </row>
    <row r="80" spans="1:25" x14ac:dyDescent="0.8">
      <c r="A80" s="46" t="s">
        <v>7315</v>
      </c>
      <c r="B80" s="46" t="str">
        <f>IFERROR(IF(A80="","",A80&amp;COUNTIF(A$2:A80,A80)),"")</f>
        <v>建築・土木3</v>
      </c>
      <c r="C80" s="49" t="s">
        <v>2705</v>
      </c>
      <c r="D80" s="50">
        <v>79</v>
      </c>
      <c r="E80" s="49" t="s">
        <v>69</v>
      </c>
      <c r="F80" s="49" t="s">
        <v>16</v>
      </c>
      <c r="G80" s="49" t="s">
        <v>70</v>
      </c>
      <c r="H80" s="49" t="s">
        <v>256</v>
      </c>
      <c r="L80" s="49" t="s">
        <v>854</v>
      </c>
      <c r="M80" s="49" t="s">
        <v>855</v>
      </c>
      <c r="O80" s="49" t="s">
        <v>2746</v>
      </c>
      <c r="P80" s="49" t="s">
        <v>2747</v>
      </c>
      <c r="Q80" s="50">
        <v>30000</v>
      </c>
      <c r="R80" s="50">
        <v>33000</v>
      </c>
      <c r="S80" s="49" t="s">
        <v>2748</v>
      </c>
      <c r="T80" s="49" t="s">
        <v>2489</v>
      </c>
      <c r="U80" s="49" t="s">
        <v>2749</v>
      </c>
      <c r="V80" s="49" t="s">
        <v>7291</v>
      </c>
      <c r="Y80" s="50">
        <v>79</v>
      </c>
    </row>
    <row r="81" spans="1:25" x14ac:dyDescent="0.8">
      <c r="A81" s="46" t="s">
        <v>7315</v>
      </c>
      <c r="B81" s="46" t="str">
        <f>IFERROR(IF(A81="","",A81&amp;COUNTIF(A$2:A81,A81)),"")</f>
        <v>建築・土木4</v>
      </c>
      <c r="C81" s="49" t="s">
        <v>2705</v>
      </c>
      <c r="D81" s="50">
        <v>80</v>
      </c>
      <c r="E81" s="49" t="s">
        <v>69</v>
      </c>
      <c r="F81" s="49" t="s">
        <v>16</v>
      </c>
      <c r="G81" s="49" t="s">
        <v>70</v>
      </c>
      <c r="H81" s="49" t="s">
        <v>256</v>
      </c>
      <c r="K81" s="49" t="s">
        <v>2750</v>
      </c>
      <c r="L81" s="49" t="s">
        <v>517</v>
      </c>
      <c r="M81" s="49" t="s">
        <v>518</v>
      </c>
      <c r="O81" s="49" t="s">
        <v>2751</v>
      </c>
      <c r="P81" s="49" t="s">
        <v>2752</v>
      </c>
      <c r="Q81" s="50">
        <v>3800</v>
      </c>
      <c r="R81" s="50">
        <v>4180</v>
      </c>
      <c r="S81" s="49" t="s">
        <v>2753</v>
      </c>
      <c r="T81" s="49" t="s">
        <v>2495</v>
      </c>
      <c r="U81" s="49" t="s">
        <v>413</v>
      </c>
      <c r="V81" s="49" t="s">
        <v>2383</v>
      </c>
      <c r="Y81" s="50">
        <v>80</v>
      </c>
    </row>
    <row r="82" spans="1:25" x14ac:dyDescent="0.8">
      <c r="A82" s="46" t="s">
        <v>7315</v>
      </c>
      <c r="B82" s="46" t="str">
        <f>IFERROR(IF(A82="","",A82&amp;COUNTIF(A$2:A82,A82)),"")</f>
        <v>建築・土木5</v>
      </c>
      <c r="C82" s="49" t="s">
        <v>2705</v>
      </c>
      <c r="D82" s="50">
        <v>81</v>
      </c>
      <c r="E82" s="49" t="s">
        <v>69</v>
      </c>
      <c r="F82" s="49" t="s">
        <v>16</v>
      </c>
      <c r="G82" s="49" t="s">
        <v>70</v>
      </c>
      <c r="H82" s="49" t="s">
        <v>256</v>
      </c>
      <c r="K82" s="49" t="s">
        <v>2754</v>
      </c>
      <c r="L82" s="49" t="s">
        <v>328</v>
      </c>
      <c r="M82" s="49" t="s">
        <v>329</v>
      </c>
      <c r="O82" s="49" t="s">
        <v>2755</v>
      </c>
      <c r="P82" s="49" t="s">
        <v>2756</v>
      </c>
      <c r="Q82" s="50">
        <v>120000</v>
      </c>
      <c r="R82" s="50">
        <v>132000</v>
      </c>
      <c r="S82" s="49" t="s">
        <v>2757</v>
      </c>
      <c r="T82" s="49" t="s">
        <v>2489</v>
      </c>
      <c r="U82" s="49" t="s">
        <v>2758</v>
      </c>
      <c r="V82" s="49" t="s">
        <v>2383</v>
      </c>
      <c r="Y82" s="50">
        <v>81</v>
      </c>
    </row>
    <row r="83" spans="1:25" x14ac:dyDescent="0.8">
      <c r="A83" s="46" t="s">
        <v>7315</v>
      </c>
      <c r="B83" s="46" t="str">
        <f>IFERROR(IF(A83="","",A83&amp;COUNTIF(A$2:A83,A83)),"")</f>
        <v>建築・土木6</v>
      </c>
      <c r="C83" s="49" t="s">
        <v>2705</v>
      </c>
      <c r="D83" s="50">
        <v>82</v>
      </c>
      <c r="E83" s="49" t="s">
        <v>69</v>
      </c>
      <c r="F83" s="49" t="s">
        <v>16</v>
      </c>
      <c r="G83" s="49" t="s">
        <v>70</v>
      </c>
      <c r="H83" s="49" t="s">
        <v>256</v>
      </c>
      <c r="K83" s="49" t="s">
        <v>2759</v>
      </c>
      <c r="L83" s="49" t="s">
        <v>328</v>
      </c>
      <c r="M83" s="49" t="s">
        <v>329</v>
      </c>
      <c r="O83" s="49" t="s">
        <v>2760</v>
      </c>
      <c r="P83" s="49" t="s">
        <v>2761</v>
      </c>
      <c r="Q83" s="50">
        <v>120000</v>
      </c>
      <c r="R83" s="50">
        <v>132000</v>
      </c>
      <c r="S83" s="49" t="s">
        <v>2762</v>
      </c>
      <c r="T83" s="49" t="s">
        <v>2435</v>
      </c>
      <c r="U83" s="49" t="s">
        <v>2763</v>
      </c>
      <c r="V83" s="49" t="s">
        <v>2383</v>
      </c>
      <c r="Y83" s="50">
        <v>82</v>
      </c>
    </row>
    <row r="84" spans="1:25" x14ac:dyDescent="0.8">
      <c r="A84" s="46" t="s">
        <v>7315</v>
      </c>
      <c r="B84" s="46" t="str">
        <f>IFERROR(IF(A84="","",A84&amp;COUNTIF(A$2:A84,A84)),"")</f>
        <v>建築・土木7</v>
      </c>
      <c r="C84" s="49" t="s">
        <v>2705</v>
      </c>
      <c r="D84" s="50">
        <v>83</v>
      </c>
      <c r="E84" s="49" t="s">
        <v>69</v>
      </c>
      <c r="F84" s="49" t="s">
        <v>16</v>
      </c>
      <c r="G84" s="49" t="s">
        <v>70</v>
      </c>
      <c r="H84" s="49" t="s">
        <v>256</v>
      </c>
      <c r="K84" s="49" t="s">
        <v>2764</v>
      </c>
      <c r="L84" s="49" t="s">
        <v>328</v>
      </c>
      <c r="M84" s="49" t="s">
        <v>329</v>
      </c>
      <c r="O84" s="49" t="s">
        <v>2765</v>
      </c>
      <c r="P84" s="49" t="s">
        <v>2756</v>
      </c>
      <c r="Q84" s="50">
        <v>120000</v>
      </c>
      <c r="R84" s="50">
        <v>132000</v>
      </c>
      <c r="S84" s="49" t="s">
        <v>2766</v>
      </c>
      <c r="T84" s="49" t="s">
        <v>2394</v>
      </c>
      <c r="U84" s="49" t="s">
        <v>2767</v>
      </c>
      <c r="V84" s="49" t="s">
        <v>2383</v>
      </c>
      <c r="Y84" s="50">
        <v>83</v>
      </c>
    </row>
    <row r="85" spans="1:25" x14ac:dyDescent="0.8">
      <c r="A85" s="46" t="s">
        <v>7315</v>
      </c>
      <c r="B85" s="46" t="str">
        <f>IFERROR(IF(A85="","",A85&amp;COUNTIF(A$2:A85,A85)),"")</f>
        <v>建築・土木8</v>
      </c>
      <c r="C85" s="49" t="s">
        <v>2705</v>
      </c>
      <c r="D85" s="50">
        <v>84</v>
      </c>
      <c r="E85" s="49" t="s">
        <v>69</v>
      </c>
      <c r="F85" s="49" t="s">
        <v>16</v>
      </c>
      <c r="G85" s="49" t="s">
        <v>70</v>
      </c>
      <c r="H85" s="49" t="s">
        <v>256</v>
      </c>
      <c r="K85" s="49" t="s">
        <v>2768</v>
      </c>
      <c r="L85" s="49" t="s">
        <v>328</v>
      </c>
      <c r="M85" s="49" t="s">
        <v>329</v>
      </c>
      <c r="O85" s="49" t="s">
        <v>2769</v>
      </c>
      <c r="P85" s="49" t="s">
        <v>2756</v>
      </c>
      <c r="Q85" s="50">
        <v>120000</v>
      </c>
      <c r="R85" s="50">
        <v>132000</v>
      </c>
      <c r="S85" s="49" t="s">
        <v>2770</v>
      </c>
      <c r="T85" s="49" t="s">
        <v>2409</v>
      </c>
      <c r="U85" s="49" t="s">
        <v>2771</v>
      </c>
      <c r="V85" s="49" t="s">
        <v>2383</v>
      </c>
      <c r="Y85" s="50">
        <v>84</v>
      </c>
    </row>
    <row r="86" spans="1:25" x14ac:dyDescent="0.8">
      <c r="A86" s="46" t="s">
        <v>7315</v>
      </c>
      <c r="B86" s="46" t="str">
        <f>IFERROR(IF(A86="","",A86&amp;COUNTIF(A$2:A86,A86)),"")</f>
        <v>建築・土木9</v>
      </c>
      <c r="C86" s="49" t="s">
        <v>2705</v>
      </c>
      <c r="D86" s="50">
        <v>85</v>
      </c>
      <c r="E86" s="49" t="s">
        <v>69</v>
      </c>
      <c r="F86" s="49" t="s">
        <v>16</v>
      </c>
      <c r="G86" s="49" t="s">
        <v>70</v>
      </c>
      <c r="H86" s="49" t="s">
        <v>256</v>
      </c>
      <c r="K86" s="49" t="s">
        <v>2772</v>
      </c>
      <c r="L86" s="49" t="s">
        <v>328</v>
      </c>
      <c r="M86" s="49" t="s">
        <v>329</v>
      </c>
      <c r="O86" s="49" t="s">
        <v>2773</v>
      </c>
      <c r="P86" s="49" t="s">
        <v>2756</v>
      </c>
      <c r="Q86" s="50">
        <v>120000</v>
      </c>
      <c r="R86" s="50">
        <v>132000</v>
      </c>
      <c r="S86" s="49" t="s">
        <v>2774</v>
      </c>
      <c r="T86" s="49" t="s">
        <v>2420</v>
      </c>
      <c r="U86" s="49" t="s">
        <v>2763</v>
      </c>
      <c r="V86" s="49" t="s">
        <v>2383</v>
      </c>
      <c r="Y86" s="50">
        <v>85</v>
      </c>
    </row>
    <row r="87" spans="1:25" x14ac:dyDescent="0.8">
      <c r="A87" s="46" t="s">
        <v>7315</v>
      </c>
      <c r="B87" s="46" t="str">
        <f>IFERROR(IF(A87="","",A87&amp;COUNTIF(A$2:A87,A87)),"")</f>
        <v>建築・土木10</v>
      </c>
      <c r="C87" s="49" t="s">
        <v>2775</v>
      </c>
      <c r="D87" s="50">
        <v>86</v>
      </c>
      <c r="E87" s="49" t="s">
        <v>69</v>
      </c>
      <c r="F87" s="49" t="s">
        <v>16</v>
      </c>
      <c r="G87" s="49" t="s">
        <v>70</v>
      </c>
      <c r="H87" s="49" t="s">
        <v>256</v>
      </c>
      <c r="K87" s="49" t="s">
        <v>2776</v>
      </c>
      <c r="L87" s="49" t="s">
        <v>328</v>
      </c>
      <c r="M87" s="49" t="s">
        <v>329</v>
      </c>
      <c r="O87" s="49" t="s">
        <v>2777</v>
      </c>
      <c r="P87" s="49" t="s">
        <v>2778</v>
      </c>
      <c r="Q87" s="50">
        <v>120000</v>
      </c>
      <c r="R87" s="50">
        <v>132000</v>
      </c>
      <c r="S87" s="49" t="s">
        <v>2779</v>
      </c>
      <c r="T87" s="49" t="s">
        <v>2405</v>
      </c>
      <c r="U87" s="49" t="s">
        <v>2758</v>
      </c>
      <c r="V87" s="49" t="s">
        <v>2383</v>
      </c>
      <c r="Y87" s="50">
        <v>86</v>
      </c>
    </row>
    <row r="88" spans="1:25" x14ac:dyDescent="0.8">
      <c r="A88" s="46" t="s">
        <v>7315</v>
      </c>
      <c r="B88" s="46" t="str">
        <f>IFERROR(IF(A88="","",A88&amp;COUNTIF(A$2:A88,A88)),"")</f>
        <v>建築・土木11</v>
      </c>
      <c r="C88" s="49" t="s">
        <v>2775</v>
      </c>
      <c r="D88" s="50">
        <v>87</v>
      </c>
      <c r="E88" s="49" t="s">
        <v>69</v>
      </c>
      <c r="F88" s="49" t="s">
        <v>16</v>
      </c>
      <c r="G88" s="49" t="s">
        <v>70</v>
      </c>
      <c r="H88" s="49" t="s">
        <v>256</v>
      </c>
      <c r="L88" s="49" t="s">
        <v>261</v>
      </c>
      <c r="M88" s="49" t="s">
        <v>262</v>
      </c>
      <c r="O88" s="49" t="s">
        <v>2780</v>
      </c>
      <c r="P88" s="49" t="s">
        <v>2781</v>
      </c>
      <c r="Q88" s="50">
        <v>21500</v>
      </c>
      <c r="R88" s="50">
        <v>23650</v>
      </c>
      <c r="S88" s="49" t="s">
        <v>2782</v>
      </c>
      <c r="T88" s="49" t="s">
        <v>2388</v>
      </c>
      <c r="U88" s="49" t="s">
        <v>2783</v>
      </c>
      <c r="V88" s="49" t="s">
        <v>7291</v>
      </c>
      <c r="Y88" s="50">
        <v>87</v>
      </c>
    </row>
    <row r="89" spans="1:25" x14ac:dyDescent="0.8">
      <c r="A89" s="46" t="s">
        <v>7315</v>
      </c>
      <c r="B89" s="46" t="str">
        <f>IFERROR(IF(A89="","",A89&amp;COUNTIF(A$2:A89,A89)),"")</f>
        <v>建築・土木12</v>
      </c>
      <c r="C89" s="49" t="s">
        <v>2775</v>
      </c>
      <c r="D89" s="50">
        <v>88</v>
      </c>
      <c r="E89" s="49" t="s">
        <v>69</v>
      </c>
      <c r="F89" s="49" t="s">
        <v>16</v>
      </c>
      <c r="G89" s="49" t="s">
        <v>70</v>
      </c>
      <c r="H89" s="49" t="s">
        <v>256</v>
      </c>
      <c r="L89" s="49" t="s">
        <v>261</v>
      </c>
      <c r="M89" s="49" t="s">
        <v>262</v>
      </c>
      <c r="O89" s="49" t="s">
        <v>2784</v>
      </c>
      <c r="P89" s="49" t="s">
        <v>2785</v>
      </c>
      <c r="Q89" s="50">
        <v>63000</v>
      </c>
      <c r="R89" s="50">
        <v>69300</v>
      </c>
      <c r="S89" s="49" t="s">
        <v>2786</v>
      </c>
      <c r="T89" s="49" t="s">
        <v>2489</v>
      </c>
      <c r="U89" s="49" t="s">
        <v>2787</v>
      </c>
      <c r="V89" s="49" t="s">
        <v>7291</v>
      </c>
      <c r="Y89" s="50">
        <v>88</v>
      </c>
    </row>
    <row r="90" spans="1:25" x14ac:dyDescent="0.8">
      <c r="A90" s="46" t="s">
        <v>7315</v>
      </c>
      <c r="B90" s="46" t="str">
        <f>IFERROR(IF(A90="","",A90&amp;COUNTIF(A$2:A90,A90)),"")</f>
        <v>建築・土木13</v>
      </c>
      <c r="C90" s="49" t="s">
        <v>2775</v>
      </c>
      <c r="D90" s="50">
        <v>89</v>
      </c>
      <c r="E90" s="49" t="s">
        <v>69</v>
      </c>
      <c r="F90" s="49" t="s">
        <v>16</v>
      </c>
      <c r="G90" s="49" t="s">
        <v>70</v>
      </c>
      <c r="H90" s="49" t="s">
        <v>256</v>
      </c>
      <c r="K90" s="49" t="s">
        <v>2788</v>
      </c>
      <c r="L90" s="49" t="s">
        <v>261</v>
      </c>
      <c r="M90" s="49" t="s">
        <v>262</v>
      </c>
      <c r="O90" s="49" t="s">
        <v>2789</v>
      </c>
      <c r="P90" s="49" t="s">
        <v>2790</v>
      </c>
      <c r="Q90" s="50">
        <v>30000</v>
      </c>
      <c r="R90" s="50">
        <v>33000</v>
      </c>
      <c r="S90" s="49" t="s">
        <v>2791</v>
      </c>
      <c r="T90" s="49" t="s">
        <v>2388</v>
      </c>
      <c r="U90" s="49" t="s">
        <v>2792</v>
      </c>
      <c r="V90" s="49" t="s">
        <v>2383</v>
      </c>
      <c r="Y90" s="50">
        <v>89</v>
      </c>
    </row>
    <row r="91" spans="1:25" x14ac:dyDescent="0.8">
      <c r="A91" s="46" t="s">
        <v>7315</v>
      </c>
      <c r="B91" s="46" t="str">
        <f>IFERROR(IF(A91="","",A91&amp;COUNTIF(A$2:A91,A91)),"")</f>
        <v>建築・土木14</v>
      </c>
      <c r="C91" s="49" t="s">
        <v>2775</v>
      </c>
      <c r="D91" s="50">
        <v>90</v>
      </c>
      <c r="E91" s="49" t="s">
        <v>69</v>
      </c>
      <c r="F91" s="49" t="s">
        <v>16</v>
      </c>
      <c r="G91" s="49" t="s">
        <v>70</v>
      </c>
      <c r="H91" s="49" t="s">
        <v>256</v>
      </c>
      <c r="K91" s="49" t="s">
        <v>2793</v>
      </c>
      <c r="L91" s="49" t="s">
        <v>250</v>
      </c>
      <c r="M91" s="49" t="s">
        <v>251</v>
      </c>
      <c r="O91" s="49" t="s">
        <v>2794</v>
      </c>
      <c r="P91" s="49" t="s">
        <v>2795</v>
      </c>
      <c r="Q91" s="50">
        <v>7800</v>
      </c>
      <c r="R91" s="50">
        <v>8580</v>
      </c>
      <c r="S91" s="49" t="s">
        <v>2796</v>
      </c>
      <c r="T91" s="49" t="s">
        <v>2797</v>
      </c>
      <c r="U91" s="49" t="s">
        <v>2798</v>
      </c>
      <c r="V91" s="49" t="s">
        <v>7291</v>
      </c>
      <c r="Y91" s="50">
        <v>90</v>
      </c>
    </row>
    <row r="92" spans="1:25" x14ac:dyDescent="0.8">
      <c r="A92" s="46" t="s">
        <v>7315</v>
      </c>
      <c r="B92" s="46" t="str">
        <f>IFERROR(IF(A92="","",A92&amp;COUNTIF(A$2:A92,A92)),"")</f>
        <v>建築・土木15</v>
      </c>
      <c r="C92" s="49" t="s">
        <v>2775</v>
      </c>
      <c r="D92" s="50">
        <v>91</v>
      </c>
      <c r="E92" s="49" t="s">
        <v>69</v>
      </c>
      <c r="F92" s="49" t="s">
        <v>16</v>
      </c>
      <c r="G92" s="49" t="s">
        <v>70</v>
      </c>
      <c r="H92" s="49" t="s">
        <v>256</v>
      </c>
      <c r="K92" s="49" t="s">
        <v>2799</v>
      </c>
      <c r="L92" s="49" t="s">
        <v>159</v>
      </c>
      <c r="M92" s="49" t="s">
        <v>160</v>
      </c>
      <c r="O92" s="49" t="s">
        <v>2800</v>
      </c>
      <c r="P92" s="49" t="s">
        <v>2801</v>
      </c>
      <c r="Q92" s="50">
        <v>5200</v>
      </c>
      <c r="R92" s="50">
        <v>5720</v>
      </c>
      <c r="S92" s="49" t="s">
        <v>2802</v>
      </c>
      <c r="T92" s="49" t="s">
        <v>2400</v>
      </c>
      <c r="U92" s="49" t="s">
        <v>2803</v>
      </c>
      <c r="V92" s="49" t="s">
        <v>2383</v>
      </c>
      <c r="Y92" s="50">
        <v>91</v>
      </c>
    </row>
    <row r="93" spans="1:25" x14ac:dyDescent="0.8">
      <c r="A93" s="46" t="s">
        <v>7315</v>
      </c>
      <c r="B93" s="46" t="str">
        <f>IFERROR(IF(A93="","",A93&amp;COUNTIF(A$2:A93,A93)),"")</f>
        <v>建築・土木16</v>
      </c>
      <c r="C93" s="49" t="s">
        <v>2775</v>
      </c>
      <c r="D93" s="50">
        <v>92</v>
      </c>
      <c r="E93" s="49" t="s">
        <v>69</v>
      </c>
      <c r="F93" s="49" t="s">
        <v>16</v>
      </c>
      <c r="G93" s="49" t="s">
        <v>70</v>
      </c>
      <c r="H93" s="49" t="s">
        <v>256</v>
      </c>
      <c r="K93" s="49" t="s">
        <v>2804</v>
      </c>
      <c r="L93" s="49" t="s">
        <v>2805</v>
      </c>
      <c r="M93" s="49" t="s">
        <v>2806</v>
      </c>
      <c r="O93" s="49" t="s">
        <v>2807</v>
      </c>
      <c r="P93" s="49" t="s">
        <v>2808</v>
      </c>
      <c r="Q93" s="50">
        <v>3800</v>
      </c>
      <c r="R93" s="50">
        <v>4180</v>
      </c>
      <c r="S93" s="49" t="s">
        <v>2809</v>
      </c>
      <c r="T93" s="49" t="s">
        <v>2516</v>
      </c>
      <c r="U93" s="49" t="s">
        <v>801</v>
      </c>
      <c r="V93" s="49" t="s">
        <v>2383</v>
      </c>
      <c r="Y93" s="50">
        <v>92</v>
      </c>
    </row>
    <row r="94" spans="1:25" x14ac:dyDescent="0.8">
      <c r="A94" s="46" t="s">
        <v>7318</v>
      </c>
      <c r="B94" s="46" t="str">
        <f>IFERROR(IF(A94="","",A94&amp;COUNTIF(A$2:A94,A94)),"")</f>
        <v>工学・機械1</v>
      </c>
      <c r="C94" s="49" t="s">
        <v>2775</v>
      </c>
      <c r="D94" s="50">
        <v>93</v>
      </c>
      <c r="E94" s="49" t="s">
        <v>69</v>
      </c>
      <c r="F94" s="49" t="s">
        <v>18</v>
      </c>
      <c r="G94" s="49" t="s">
        <v>70</v>
      </c>
      <c r="H94" s="49" t="s">
        <v>268</v>
      </c>
      <c r="K94" s="49" t="s">
        <v>2810</v>
      </c>
      <c r="L94" s="49" t="s">
        <v>72</v>
      </c>
      <c r="M94" s="49" t="s">
        <v>73</v>
      </c>
      <c r="O94" s="49" t="s">
        <v>2811</v>
      </c>
      <c r="P94" s="49" t="s">
        <v>2812</v>
      </c>
      <c r="Q94" s="50">
        <v>4500</v>
      </c>
      <c r="R94" s="50">
        <v>4950</v>
      </c>
      <c r="S94" s="49" t="s">
        <v>2813</v>
      </c>
      <c r="T94" s="49" t="s">
        <v>2394</v>
      </c>
      <c r="U94" s="49" t="s">
        <v>801</v>
      </c>
      <c r="V94" s="49" t="s">
        <v>2383</v>
      </c>
      <c r="Y94" s="50">
        <v>93</v>
      </c>
    </row>
    <row r="95" spans="1:25" x14ac:dyDescent="0.8">
      <c r="A95" s="46" t="s">
        <v>7318</v>
      </c>
      <c r="B95" s="46" t="str">
        <f>IFERROR(IF(A95="","",A95&amp;COUNTIF(A$2:A95,A95)),"")</f>
        <v>工学・機械2</v>
      </c>
      <c r="C95" s="49" t="s">
        <v>2775</v>
      </c>
      <c r="D95" s="50">
        <v>94</v>
      </c>
      <c r="E95" s="49" t="s">
        <v>69</v>
      </c>
      <c r="F95" s="49" t="s">
        <v>18</v>
      </c>
      <c r="G95" s="49" t="s">
        <v>70</v>
      </c>
      <c r="H95" s="49" t="s">
        <v>268</v>
      </c>
      <c r="K95" s="49" t="s">
        <v>2814</v>
      </c>
      <c r="L95" s="49" t="s">
        <v>119</v>
      </c>
      <c r="M95" s="49" t="s">
        <v>120</v>
      </c>
      <c r="O95" s="49" t="s">
        <v>2815</v>
      </c>
      <c r="P95" s="49" t="s">
        <v>2816</v>
      </c>
      <c r="Q95" s="50">
        <v>3800</v>
      </c>
      <c r="R95" s="50">
        <v>4180</v>
      </c>
      <c r="S95" s="49" t="s">
        <v>2817</v>
      </c>
      <c r="T95" s="49" t="s">
        <v>2539</v>
      </c>
      <c r="U95" s="49" t="s">
        <v>657</v>
      </c>
      <c r="V95" s="49" t="s">
        <v>2383</v>
      </c>
      <c r="Y95" s="50">
        <v>94</v>
      </c>
    </row>
    <row r="96" spans="1:25" x14ac:dyDescent="0.8">
      <c r="A96" s="46" t="s">
        <v>7318</v>
      </c>
      <c r="B96" s="46" t="str">
        <f>IFERROR(IF(A96="","",A96&amp;COUNTIF(A$2:A96,A96)),"")</f>
        <v>工学・機械3</v>
      </c>
      <c r="C96" s="49" t="s">
        <v>2775</v>
      </c>
      <c r="D96" s="50">
        <v>95</v>
      </c>
      <c r="E96" s="49" t="s">
        <v>69</v>
      </c>
      <c r="F96" s="49" t="s">
        <v>18</v>
      </c>
      <c r="G96" s="49" t="s">
        <v>70</v>
      </c>
      <c r="H96" s="49" t="s">
        <v>268</v>
      </c>
      <c r="K96" s="49" t="s">
        <v>2818</v>
      </c>
      <c r="L96" s="49" t="s">
        <v>119</v>
      </c>
      <c r="M96" s="49" t="s">
        <v>120</v>
      </c>
      <c r="O96" s="49" t="s">
        <v>2819</v>
      </c>
      <c r="P96" s="49" t="s">
        <v>2820</v>
      </c>
      <c r="Q96" s="50">
        <v>3200</v>
      </c>
      <c r="R96" s="50">
        <v>3520</v>
      </c>
      <c r="S96" s="49" t="s">
        <v>2821</v>
      </c>
      <c r="T96" s="49" t="s">
        <v>2822</v>
      </c>
      <c r="U96" s="49" t="s">
        <v>2823</v>
      </c>
      <c r="V96" s="49" t="s">
        <v>2383</v>
      </c>
      <c r="Y96" s="50">
        <v>95</v>
      </c>
    </row>
    <row r="97" spans="1:25" x14ac:dyDescent="0.8">
      <c r="A97" s="46" t="s">
        <v>7318</v>
      </c>
      <c r="B97" s="46" t="str">
        <f>IFERROR(IF(A97="","",A97&amp;COUNTIF(A$2:A97,A97)),"")</f>
        <v>工学・機械4</v>
      </c>
      <c r="C97" s="49" t="s">
        <v>2775</v>
      </c>
      <c r="D97" s="50">
        <v>96</v>
      </c>
      <c r="E97" s="49" t="s">
        <v>69</v>
      </c>
      <c r="F97" s="49" t="s">
        <v>18</v>
      </c>
      <c r="G97" s="49" t="s">
        <v>70</v>
      </c>
      <c r="H97" s="49" t="s">
        <v>268</v>
      </c>
      <c r="K97" s="49" t="s">
        <v>2824</v>
      </c>
      <c r="L97" s="49" t="s">
        <v>119</v>
      </c>
      <c r="M97" s="49" t="s">
        <v>120</v>
      </c>
      <c r="O97" s="49" t="s">
        <v>2825</v>
      </c>
      <c r="P97" s="49" t="s">
        <v>2826</v>
      </c>
      <c r="Q97" s="50">
        <v>2800</v>
      </c>
      <c r="R97" s="50">
        <v>3080</v>
      </c>
      <c r="S97" s="49" t="s">
        <v>2827</v>
      </c>
      <c r="T97" s="49" t="s">
        <v>2461</v>
      </c>
      <c r="U97" s="49" t="s">
        <v>657</v>
      </c>
      <c r="V97" s="49" t="s">
        <v>2383</v>
      </c>
      <c r="Y97" s="50">
        <v>96</v>
      </c>
    </row>
    <row r="98" spans="1:25" x14ac:dyDescent="0.8">
      <c r="A98" s="46" t="s">
        <v>7318</v>
      </c>
      <c r="B98" s="46" t="str">
        <f>IFERROR(IF(A98="","",A98&amp;COUNTIF(A$2:A98,A98)),"")</f>
        <v>工学・機械5</v>
      </c>
      <c r="C98" s="49" t="s">
        <v>2775</v>
      </c>
      <c r="D98" s="50">
        <v>97</v>
      </c>
      <c r="E98" s="49" t="s">
        <v>69</v>
      </c>
      <c r="F98" s="49" t="s">
        <v>18</v>
      </c>
      <c r="G98" s="49" t="s">
        <v>70</v>
      </c>
      <c r="H98" s="49" t="s">
        <v>268</v>
      </c>
      <c r="K98" s="49" t="s">
        <v>2828</v>
      </c>
      <c r="L98" s="49" t="s">
        <v>87</v>
      </c>
      <c r="M98" s="49" t="s">
        <v>88</v>
      </c>
      <c r="O98" s="49" t="s">
        <v>2829</v>
      </c>
      <c r="P98" s="49" t="s">
        <v>2830</v>
      </c>
      <c r="Q98" s="50">
        <v>8000</v>
      </c>
      <c r="R98" s="50">
        <v>8800</v>
      </c>
      <c r="S98" s="49" t="s">
        <v>2831</v>
      </c>
      <c r="T98" s="49" t="s">
        <v>2405</v>
      </c>
      <c r="U98" s="49" t="s">
        <v>1407</v>
      </c>
      <c r="V98" s="49" t="s">
        <v>2383</v>
      </c>
      <c r="Y98" s="50">
        <v>97</v>
      </c>
    </row>
    <row r="99" spans="1:25" x14ac:dyDescent="0.8">
      <c r="A99" s="46" t="s">
        <v>7318</v>
      </c>
      <c r="B99" s="46" t="str">
        <f>IFERROR(IF(A99="","",A99&amp;COUNTIF(A$2:A99,A99)),"")</f>
        <v>工学・機械6</v>
      </c>
      <c r="C99" s="49" t="s">
        <v>2775</v>
      </c>
      <c r="D99" s="50">
        <v>98</v>
      </c>
      <c r="E99" s="49" t="s">
        <v>69</v>
      </c>
      <c r="F99" s="49" t="s">
        <v>18</v>
      </c>
      <c r="G99" s="49" t="s">
        <v>70</v>
      </c>
      <c r="H99" s="49" t="s">
        <v>268</v>
      </c>
      <c r="K99" s="49" t="s">
        <v>2832</v>
      </c>
      <c r="L99" s="49" t="s">
        <v>163</v>
      </c>
      <c r="M99" s="49" t="s">
        <v>164</v>
      </c>
      <c r="O99" s="49" t="s">
        <v>2833</v>
      </c>
      <c r="P99" s="49" t="s">
        <v>2834</v>
      </c>
      <c r="Q99" s="50">
        <v>12000</v>
      </c>
      <c r="R99" s="50">
        <v>13200</v>
      </c>
      <c r="S99" s="49" t="s">
        <v>2835</v>
      </c>
      <c r="T99" s="49" t="s">
        <v>2405</v>
      </c>
      <c r="U99" s="49" t="s">
        <v>222</v>
      </c>
      <c r="V99" s="49" t="s">
        <v>2383</v>
      </c>
      <c r="Y99" s="50">
        <v>98</v>
      </c>
    </row>
    <row r="100" spans="1:25" x14ac:dyDescent="0.8">
      <c r="A100" s="46" t="s">
        <v>7293</v>
      </c>
      <c r="B100" s="46" t="str">
        <f>IFERROR(IF(A100="","",A100&amp;COUNTIF(A$2:A100,A100)),"")</f>
        <v>電気・電子1</v>
      </c>
      <c r="C100" s="49" t="s">
        <v>2836</v>
      </c>
      <c r="D100" s="50">
        <v>99</v>
      </c>
      <c r="E100" s="49" t="s">
        <v>69</v>
      </c>
      <c r="F100" s="49" t="s">
        <v>20</v>
      </c>
      <c r="G100" s="49" t="s">
        <v>70</v>
      </c>
      <c r="H100" s="49" t="s">
        <v>278</v>
      </c>
      <c r="K100" s="49" t="s">
        <v>2837</v>
      </c>
      <c r="L100" s="49" t="s">
        <v>548</v>
      </c>
      <c r="M100" s="49" t="s">
        <v>549</v>
      </c>
      <c r="O100" s="49" t="s">
        <v>2838</v>
      </c>
      <c r="P100" s="49" t="s">
        <v>2839</v>
      </c>
      <c r="Q100" s="50">
        <v>1500</v>
      </c>
      <c r="R100" s="50">
        <v>1650</v>
      </c>
      <c r="S100" s="49" t="s">
        <v>2840</v>
      </c>
      <c r="T100" s="49" t="s">
        <v>2394</v>
      </c>
      <c r="U100" s="49" t="s">
        <v>745</v>
      </c>
      <c r="V100" s="49" t="s">
        <v>2383</v>
      </c>
      <c r="Y100" s="50">
        <v>99</v>
      </c>
    </row>
    <row r="101" spans="1:25" x14ac:dyDescent="0.8">
      <c r="A101" s="46" t="s">
        <v>7293</v>
      </c>
      <c r="B101" s="46" t="str">
        <f>IFERROR(IF(A101="","",A101&amp;COUNTIF(A$2:A101,A101)),"")</f>
        <v>電気・電子2</v>
      </c>
      <c r="C101" s="49" t="s">
        <v>2836</v>
      </c>
      <c r="D101" s="50">
        <v>100</v>
      </c>
      <c r="E101" s="49" t="s">
        <v>69</v>
      </c>
      <c r="F101" s="49" t="s">
        <v>20</v>
      </c>
      <c r="G101" s="49" t="s">
        <v>70</v>
      </c>
      <c r="H101" s="49" t="s">
        <v>278</v>
      </c>
      <c r="K101" s="49" t="s">
        <v>2841</v>
      </c>
      <c r="L101" s="49" t="s">
        <v>119</v>
      </c>
      <c r="M101" s="49" t="s">
        <v>120</v>
      </c>
      <c r="O101" s="49" t="s">
        <v>2842</v>
      </c>
      <c r="P101" s="49" t="s">
        <v>2843</v>
      </c>
      <c r="Q101" s="50">
        <v>3800</v>
      </c>
      <c r="R101" s="50">
        <v>4180</v>
      </c>
      <c r="S101" s="49" t="s">
        <v>2844</v>
      </c>
      <c r="T101" s="49" t="s">
        <v>2461</v>
      </c>
      <c r="U101" s="49" t="s">
        <v>197</v>
      </c>
      <c r="V101" s="49" t="s">
        <v>2383</v>
      </c>
      <c r="Y101" s="50">
        <v>100</v>
      </c>
    </row>
    <row r="102" spans="1:25" x14ac:dyDescent="0.8">
      <c r="A102" s="46" t="s">
        <v>7295</v>
      </c>
      <c r="B102" s="46" t="str">
        <f>IFERROR(IF(A102="","",A102&amp;COUNTIF(A$2:A102,A102)),"")</f>
        <v>情報科学1</v>
      </c>
      <c r="C102" s="49" t="s">
        <v>2836</v>
      </c>
      <c r="D102" s="50">
        <v>101</v>
      </c>
      <c r="E102" s="49" t="s">
        <v>69</v>
      </c>
      <c r="F102" s="49" t="s">
        <v>22</v>
      </c>
      <c r="G102" s="49" t="s">
        <v>70</v>
      </c>
      <c r="H102" s="49" t="s">
        <v>283</v>
      </c>
      <c r="K102" s="49" t="s">
        <v>2845</v>
      </c>
      <c r="L102" s="49" t="s">
        <v>98</v>
      </c>
      <c r="M102" s="49" t="s">
        <v>99</v>
      </c>
      <c r="O102" s="49" t="s">
        <v>2846</v>
      </c>
      <c r="P102" s="49" t="s">
        <v>2847</v>
      </c>
      <c r="Q102" s="50">
        <v>18000</v>
      </c>
      <c r="R102" s="50">
        <v>19800</v>
      </c>
      <c r="S102" s="49" t="s">
        <v>2848</v>
      </c>
      <c r="T102" s="49" t="s">
        <v>2568</v>
      </c>
      <c r="U102" s="49" t="s">
        <v>2849</v>
      </c>
      <c r="V102" s="49" t="s">
        <v>2383</v>
      </c>
      <c r="Y102" s="50">
        <v>101</v>
      </c>
    </row>
    <row r="103" spans="1:25" x14ac:dyDescent="0.8">
      <c r="A103" s="46" t="s">
        <v>7295</v>
      </c>
      <c r="B103" s="46" t="str">
        <f>IFERROR(IF(A103="","",A103&amp;COUNTIF(A$2:A103,A103)),"")</f>
        <v>情報科学2</v>
      </c>
      <c r="C103" s="49" t="s">
        <v>2836</v>
      </c>
      <c r="D103" s="50">
        <v>102</v>
      </c>
      <c r="E103" s="49" t="s">
        <v>69</v>
      </c>
      <c r="F103" s="49" t="s">
        <v>22</v>
      </c>
      <c r="G103" s="49" t="s">
        <v>70</v>
      </c>
      <c r="H103" s="49" t="s">
        <v>283</v>
      </c>
      <c r="K103" s="49" t="s">
        <v>2850</v>
      </c>
      <c r="L103" s="49" t="s">
        <v>166</v>
      </c>
      <c r="M103" s="49" t="s">
        <v>167</v>
      </c>
      <c r="O103" s="49" t="s">
        <v>2851</v>
      </c>
      <c r="P103" s="49" t="s">
        <v>2852</v>
      </c>
      <c r="Q103" s="50">
        <v>3400</v>
      </c>
      <c r="R103" s="50">
        <v>3740</v>
      </c>
      <c r="S103" s="49" t="s">
        <v>2853</v>
      </c>
      <c r="T103" s="49" t="s">
        <v>2489</v>
      </c>
      <c r="U103" s="49" t="s">
        <v>405</v>
      </c>
      <c r="V103" s="49" t="s">
        <v>2383</v>
      </c>
      <c r="Y103" s="50">
        <v>102</v>
      </c>
    </row>
    <row r="104" spans="1:25" x14ac:dyDescent="0.8">
      <c r="A104" s="46" t="s">
        <v>7295</v>
      </c>
      <c r="B104" s="46" t="str">
        <f>IFERROR(IF(A104="","",A104&amp;COUNTIF(A$2:A104,A104)),"")</f>
        <v>情報科学3</v>
      </c>
      <c r="C104" s="49" t="s">
        <v>2836</v>
      </c>
      <c r="D104" s="50">
        <v>103</v>
      </c>
      <c r="E104" s="49" t="s">
        <v>69</v>
      </c>
      <c r="F104" s="49" t="s">
        <v>22</v>
      </c>
      <c r="G104" s="49" t="s">
        <v>70</v>
      </c>
      <c r="H104" s="49" t="s">
        <v>283</v>
      </c>
      <c r="K104" s="49" t="s">
        <v>2854</v>
      </c>
      <c r="L104" s="49" t="s">
        <v>580</v>
      </c>
      <c r="M104" s="49" t="s">
        <v>581</v>
      </c>
      <c r="O104" s="49" t="s">
        <v>2855</v>
      </c>
      <c r="P104" s="49" t="s">
        <v>2856</v>
      </c>
      <c r="Q104" s="50">
        <v>4000</v>
      </c>
      <c r="R104" s="50">
        <v>4400</v>
      </c>
      <c r="S104" s="49" t="s">
        <v>2857</v>
      </c>
      <c r="T104" s="49" t="s">
        <v>2630</v>
      </c>
      <c r="U104" s="49" t="s">
        <v>2858</v>
      </c>
      <c r="V104" s="49" t="s">
        <v>2383</v>
      </c>
      <c r="Y104" s="50">
        <v>103</v>
      </c>
    </row>
    <row r="105" spans="1:25" x14ac:dyDescent="0.8">
      <c r="A105" s="46" t="s">
        <v>7295</v>
      </c>
      <c r="B105" s="46" t="str">
        <f>IFERROR(IF(A105="","",A105&amp;COUNTIF(A$2:A105,A105)),"")</f>
        <v>情報科学4</v>
      </c>
      <c r="C105" s="49" t="s">
        <v>2836</v>
      </c>
      <c r="D105" s="50">
        <v>104</v>
      </c>
      <c r="E105" s="49" t="s">
        <v>69</v>
      </c>
      <c r="F105" s="49" t="s">
        <v>22</v>
      </c>
      <c r="G105" s="49" t="s">
        <v>70</v>
      </c>
      <c r="H105" s="49" t="s">
        <v>283</v>
      </c>
      <c r="I105" s="49" t="s">
        <v>308</v>
      </c>
      <c r="J105" s="49"/>
      <c r="K105" s="49" t="s">
        <v>2859</v>
      </c>
      <c r="L105" s="49" t="s">
        <v>309</v>
      </c>
      <c r="M105" s="49" t="s">
        <v>310</v>
      </c>
      <c r="O105" s="49" t="s">
        <v>2860</v>
      </c>
      <c r="P105" s="49" t="s">
        <v>2861</v>
      </c>
      <c r="Q105" s="50">
        <v>2500</v>
      </c>
      <c r="R105" s="50">
        <v>2750</v>
      </c>
      <c r="S105" s="49" t="s">
        <v>2862</v>
      </c>
      <c r="T105" s="49" t="s">
        <v>2471</v>
      </c>
      <c r="U105" s="49" t="s">
        <v>2863</v>
      </c>
      <c r="V105" s="49" t="s">
        <v>2383</v>
      </c>
      <c r="Y105" s="50">
        <v>104</v>
      </c>
    </row>
    <row r="106" spans="1:25" x14ac:dyDescent="0.8">
      <c r="A106" s="46" t="s">
        <v>7295</v>
      </c>
      <c r="B106" s="46" t="str">
        <f>IFERROR(IF(A106="","",A106&amp;COUNTIF(A$2:A106,A106)),"")</f>
        <v>情報科学5</v>
      </c>
      <c r="C106" s="49" t="s">
        <v>2836</v>
      </c>
      <c r="D106" s="50">
        <v>105</v>
      </c>
      <c r="E106" s="49" t="s">
        <v>69</v>
      </c>
      <c r="F106" s="49" t="s">
        <v>22</v>
      </c>
      <c r="G106" s="49" t="s">
        <v>70</v>
      </c>
      <c r="H106" s="49" t="s">
        <v>283</v>
      </c>
      <c r="I106" s="49" t="s">
        <v>308</v>
      </c>
      <c r="J106" s="49"/>
      <c r="K106" s="49" t="s">
        <v>2864</v>
      </c>
      <c r="L106" s="49" t="s">
        <v>548</v>
      </c>
      <c r="M106" s="49" t="s">
        <v>549</v>
      </c>
      <c r="O106" s="49" t="s">
        <v>2865</v>
      </c>
      <c r="P106" s="49" t="s">
        <v>2866</v>
      </c>
      <c r="Q106" s="50">
        <v>2000</v>
      </c>
      <c r="R106" s="50">
        <v>2200</v>
      </c>
      <c r="S106" s="49" t="s">
        <v>2867</v>
      </c>
      <c r="T106" s="49" t="s">
        <v>2405</v>
      </c>
      <c r="U106" s="49" t="s">
        <v>2868</v>
      </c>
      <c r="V106" s="49" t="s">
        <v>2383</v>
      </c>
      <c r="Y106" s="50">
        <v>105</v>
      </c>
    </row>
    <row r="107" spans="1:25" x14ac:dyDescent="0.8">
      <c r="A107" s="46" t="s">
        <v>7295</v>
      </c>
      <c r="B107" s="46" t="str">
        <f>IFERROR(IF(A107="","",A107&amp;COUNTIF(A$2:A107,A107)),"")</f>
        <v>情報科学6</v>
      </c>
      <c r="C107" s="49" t="s">
        <v>2836</v>
      </c>
      <c r="D107" s="50">
        <v>106</v>
      </c>
      <c r="E107" s="49" t="s">
        <v>69</v>
      </c>
      <c r="F107" s="49" t="s">
        <v>22</v>
      </c>
      <c r="G107" s="49" t="s">
        <v>70</v>
      </c>
      <c r="H107" s="49" t="s">
        <v>283</v>
      </c>
      <c r="I107" s="49" t="s">
        <v>308</v>
      </c>
      <c r="J107" s="49"/>
      <c r="K107" s="49" t="s">
        <v>2869</v>
      </c>
      <c r="L107" s="49" t="s">
        <v>119</v>
      </c>
      <c r="M107" s="49" t="s">
        <v>120</v>
      </c>
      <c r="O107" s="49" t="s">
        <v>2870</v>
      </c>
      <c r="P107" s="49" t="s">
        <v>2871</v>
      </c>
      <c r="Q107" s="50">
        <v>3000</v>
      </c>
      <c r="R107" s="50">
        <v>3300</v>
      </c>
      <c r="S107" s="49" t="s">
        <v>2872</v>
      </c>
      <c r="T107" s="49" t="s">
        <v>2456</v>
      </c>
      <c r="U107" s="49" t="s">
        <v>476</v>
      </c>
      <c r="V107" s="49" t="s">
        <v>2383</v>
      </c>
      <c r="Y107" s="50">
        <v>106</v>
      </c>
    </row>
    <row r="108" spans="1:25" x14ac:dyDescent="0.8">
      <c r="A108" s="46" t="s">
        <v>7295</v>
      </c>
      <c r="B108" s="46" t="str">
        <f>IFERROR(IF(A108="","",A108&amp;COUNTIF(A$2:A108,A108)),"")</f>
        <v>情報科学7</v>
      </c>
      <c r="C108" s="49" t="s">
        <v>2836</v>
      </c>
      <c r="D108" s="50">
        <v>107</v>
      </c>
      <c r="E108" s="49" t="s">
        <v>69</v>
      </c>
      <c r="F108" s="49" t="s">
        <v>22</v>
      </c>
      <c r="G108" s="49" t="s">
        <v>70</v>
      </c>
      <c r="H108" s="49" t="s">
        <v>283</v>
      </c>
      <c r="I108" s="49" t="s">
        <v>308</v>
      </c>
      <c r="J108" s="49"/>
      <c r="K108" s="49" t="s">
        <v>2873</v>
      </c>
      <c r="L108" s="49" t="s">
        <v>119</v>
      </c>
      <c r="M108" s="49" t="s">
        <v>120</v>
      </c>
      <c r="O108" s="49" t="s">
        <v>2874</v>
      </c>
      <c r="P108" s="49" t="s">
        <v>2875</v>
      </c>
      <c r="Q108" s="50">
        <v>2400</v>
      </c>
      <c r="R108" s="50">
        <v>2640</v>
      </c>
      <c r="S108" s="49" t="s">
        <v>2876</v>
      </c>
      <c r="T108" s="49" t="s">
        <v>2450</v>
      </c>
      <c r="U108" s="49" t="s">
        <v>604</v>
      </c>
      <c r="V108" s="49" t="s">
        <v>2383</v>
      </c>
      <c r="Y108" s="50">
        <v>107</v>
      </c>
    </row>
    <row r="109" spans="1:25" x14ac:dyDescent="0.8">
      <c r="A109" s="46" t="s">
        <v>7295</v>
      </c>
      <c r="B109" s="46" t="str">
        <f>IFERROR(IF(A109="","",A109&amp;COUNTIF(A$2:A109,A109)),"")</f>
        <v>情報科学8</v>
      </c>
      <c r="C109" s="49" t="s">
        <v>2836</v>
      </c>
      <c r="D109" s="50">
        <v>108</v>
      </c>
      <c r="E109" s="49" t="s">
        <v>69</v>
      </c>
      <c r="F109" s="49" t="s">
        <v>22</v>
      </c>
      <c r="G109" s="49" t="s">
        <v>70</v>
      </c>
      <c r="H109" s="49" t="s">
        <v>283</v>
      </c>
      <c r="I109" s="49" t="s">
        <v>308</v>
      </c>
      <c r="J109" s="49"/>
      <c r="K109" s="49" t="s">
        <v>2877</v>
      </c>
      <c r="L109" s="49" t="s">
        <v>119</v>
      </c>
      <c r="M109" s="49" t="s">
        <v>120</v>
      </c>
      <c r="O109" s="49" t="s">
        <v>2878</v>
      </c>
      <c r="P109" s="49" t="s">
        <v>2879</v>
      </c>
      <c r="Q109" s="50">
        <v>3600</v>
      </c>
      <c r="R109" s="50">
        <v>3960</v>
      </c>
      <c r="S109" s="49" t="s">
        <v>2880</v>
      </c>
      <c r="T109" s="49" t="s">
        <v>2466</v>
      </c>
      <c r="U109" s="49" t="s">
        <v>476</v>
      </c>
      <c r="V109" s="49" t="s">
        <v>2383</v>
      </c>
      <c r="Y109" s="50">
        <v>108</v>
      </c>
    </row>
    <row r="110" spans="1:25" x14ac:dyDescent="0.8">
      <c r="A110" s="46" t="s">
        <v>7295</v>
      </c>
      <c r="B110" s="46" t="str">
        <f>IFERROR(IF(A110="","",A110&amp;COUNTIF(A$2:A110,A110)),"")</f>
        <v>情報科学9</v>
      </c>
      <c r="C110" s="49" t="s">
        <v>2836</v>
      </c>
      <c r="D110" s="50">
        <v>109</v>
      </c>
      <c r="E110" s="49" t="s">
        <v>69</v>
      </c>
      <c r="F110" s="49" t="s">
        <v>22</v>
      </c>
      <c r="G110" s="49" t="s">
        <v>70</v>
      </c>
      <c r="H110" s="49" t="s">
        <v>283</v>
      </c>
      <c r="I110" s="49" t="s">
        <v>308</v>
      </c>
      <c r="J110" s="49"/>
      <c r="K110" s="49" t="s">
        <v>2881</v>
      </c>
      <c r="L110" s="49" t="s">
        <v>119</v>
      </c>
      <c r="M110" s="49" t="s">
        <v>120</v>
      </c>
      <c r="O110" s="49" t="s">
        <v>2882</v>
      </c>
      <c r="P110" s="49" t="s">
        <v>2883</v>
      </c>
      <c r="Q110" s="50">
        <v>2800</v>
      </c>
      <c r="R110" s="50">
        <v>3080</v>
      </c>
      <c r="S110" s="49" t="s">
        <v>2884</v>
      </c>
      <c r="T110" s="49" t="s">
        <v>2450</v>
      </c>
      <c r="U110" s="49" t="s">
        <v>132</v>
      </c>
      <c r="V110" s="49" t="s">
        <v>2383</v>
      </c>
      <c r="Y110" s="50">
        <v>109</v>
      </c>
    </row>
    <row r="111" spans="1:25" x14ac:dyDescent="0.8">
      <c r="A111" s="46" t="s">
        <v>7295</v>
      </c>
      <c r="B111" s="46" t="str">
        <f>IFERROR(IF(A111="","",A111&amp;COUNTIF(A$2:A111,A111)),"")</f>
        <v>情報科学10</v>
      </c>
      <c r="C111" s="49" t="s">
        <v>2836</v>
      </c>
      <c r="D111" s="50">
        <v>110</v>
      </c>
      <c r="E111" s="49" t="s">
        <v>69</v>
      </c>
      <c r="F111" s="49" t="s">
        <v>22</v>
      </c>
      <c r="G111" s="49" t="s">
        <v>70</v>
      </c>
      <c r="H111" s="49" t="s">
        <v>283</v>
      </c>
      <c r="I111" s="49" t="s">
        <v>308</v>
      </c>
      <c r="J111" s="49"/>
      <c r="K111" s="49" t="s">
        <v>2885</v>
      </c>
      <c r="L111" s="49" t="s">
        <v>119</v>
      </c>
      <c r="M111" s="49" t="s">
        <v>120</v>
      </c>
      <c r="O111" s="49" t="s">
        <v>2886</v>
      </c>
      <c r="P111" s="49" t="s">
        <v>2887</v>
      </c>
      <c r="Q111" s="50">
        <v>2900</v>
      </c>
      <c r="R111" s="50">
        <v>3190</v>
      </c>
      <c r="S111" s="49" t="s">
        <v>2888</v>
      </c>
      <c r="T111" s="49" t="s">
        <v>2471</v>
      </c>
      <c r="U111" s="49" t="s">
        <v>2889</v>
      </c>
      <c r="V111" s="49" t="s">
        <v>2383</v>
      </c>
      <c r="Y111" s="50">
        <v>110</v>
      </c>
    </row>
    <row r="112" spans="1:25" x14ac:dyDescent="0.8">
      <c r="A112" s="46" t="s">
        <v>7295</v>
      </c>
      <c r="B112" s="46" t="str">
        <f>IFERROR(IF(A112="","",A112&amp;COUNTIF(A$2:A112,A112)),"")</f>
        <v>情報科学11</v>
      </c>
      <c r="C112" s="49" t="s">
        <v>2890</v>
      </c>
      <c r="D112" s="50">
        <v>111</v>
      </c>
      <c r="E112" s="49" t="s">
        <v>69</v>
      </c>
      <c r="F112" s="49" t="s">
        <v>22</v>
      </c>
      <c r="G112" s="49" t="s">
        <v>70</v>
      </c>
      <c r="H112" s="49" t="s">
        <v>283</v>
      </c>
      <c r="I112" s="49" t="s">
        <v>308</v>
      </c>
      <c r="J112" s="49"/>
      <c r="K112" s="49" t="s">
        <v>2891</v>
      </c>
      <c r="L112" s="49" t="s">
        <v>316</v>
      </c>
      <c r="M112" s="49" t="s">
        <v>317</v>
      </c>
      <c r="O112" s="49" t="s">
        <v>2892</v>
      </c>
      <c r="P112" s="49" t="s">
        <v>2893</v>
      </c>
      <c r="Q112" s="50">
        <v>3800</v>
      </c>
      <c r="R112" s="50">
        <v>4180</v>
      </c>
      <c r="S112" s="49" t="s">
        <v>2894</v>
      </c>
      <c r="T112" s="49" t="s">
        <v>2895</v>
      </c>
      <c r="U112" s="49" t="s">
        <v>2896</v>
      </c>
      <c r="V112" s="49" t="s">
        <v>2383</v>
      </c>
      <c r="Y112" s="50">
        <v>111</v>
      </c>
    </row>
    <row r="113" spans="1:25" x14ac:dyDescent="0.8">
      <c r="A113" s="46" t="s">
        <v>7295</v>
      </c>
      <c r="B113" s="46" t="str">
        <f>IFERROR(IF(A113="","",A113&amp;COUNTIF(A$2:A113,A113)),"")</f>
        <v>情報科学12</v>
      </c>
      <c r="C113" s="49" t="s">
        <v>2890</v>
      </c>
      <c r="D113" s="50">
        <v>112</v>
      </c>
      <c r="E113" s="49" t="s">
        <v>69</v>
      </c>
      <c r="F113" s="49" t="s">
        <v>22</v>
      </c>
      <c r="G113" s="49" t="s">
        <v>70</v>
      </c>
      <c r="H113" s="49" t="s">
        <v>283</v>
      </c>
      <c r="I113" s="49" t="s">
        <v>308</v>
      </c>
      <c r="J113" s="49"/>
      <c r="K113" s="49" t="s">
        <v>2897</v>
      </c>
      <c r="L113" s="49" t="s">
        <v>316</v>
      </c>
      <c r="M113" s="49" t="s">
        <v>317</v>
      </c>
      <c r="O113" s="49" t="s">
        <v>2898</v>
      </c>
      <c r="P113" s="49" t="s">
        <v>2899</v>
      </c>
      <c r="Q113" s="50">
        <v>3400</v>
      </c>
      <c r="R113" s="50">
        <v>3740</v>
      </c>
      <c r="S113" s="49" t="s">
        <v>2900</v>
      </c>
      <c r="T113" s="49" t="s">
        <v>2895</v>
      </c>
      <c r="U113" s="49" t="s">
        <v>315</v>
      </c>
      <c r="V113" s="49" t="s">
        <v>2383</v>
      </c>
      <c r="Y113" s="50">
        <v>112</v>
      </c>
    </row>
    <row r="114" spans="1:25" x14ac:dyDescent="0.8">
      <c r="A114" s="46" t="s">
        <v>7295</v>
      </c>
      <c r="B114" s="46" t="str">
        <f>IFERROR(IF(A114="","",A114&amp;COUNTIF(A$2:A114,A114)),"")</f>
        <v>情報科学13</v>
      </c>
      <c r="C114" s="49" t="s">
        <v>2890</v>
      </c>
      <c r="D114" s="50">
        <v>113</v>
      </c>
      <c r="E114" s="49" t="s">
        <v>69</v>
      </c>
      <c r="F114" s="49" t="s">
        <v>22</v>
      </c>
      <c r="G114" s="49" t="s">
        <v>70</v>
      </c>
      <c r="H114" s="49" t="s">
        <v>283</v>
      </c>
      <c r="I114" s="49" t="s">
        <v>308</v>
      </c>
      <c r="J114" s="49"/>
      <c r="K114" s="49" t="s">
        <v>2901</v>
      </c>
      <c r="L114" s="49" t="s">
        <v>316</v>
      </c>
      <c r="M114" s="49" t="s">
        <v>317</v>
      </c>
      <c r="O114" s="49" t="s">
        <v>2902</v>
      </c>
      <c r="P114" s="49" t="s">
        <v>1444</v>
      </c>
      <c r="Q114" s="50">
        <v>3600</v>
      </c>
      <c r="R114" s="50">
        <v>3960</v>
      </c>
      <c r="S114" s="49" t="s">
        <v>2903</v>
      </c>
      <c r="T114" s="49" t="s">
        <v>2466</v>
      </c>
      <c r="U114" s="49" t="s">
        <v>2904</v>
      </c>
      <c r="V114" s="49" t="s">
        <v>2383</v>
      </c>
      <c r="Y114" s="50">
        <v>113</v>
      </c>
    </row>
    <row r="115" spans="1:25" x14ac:dyDescent="0.8">
      <c r="A115" s="46" t="s">
        <v>7295</v>
      </c>
      <c r="B115" s="46" t="str">
        <f>IFERROR(IF(A115="","",A115&amp;COUNTIF(A$2:A115,A115)),"")</f>
        <v>情報科学14</v>
      </c>
      <c r="C115" s="49" t="s">
        <v>2890</v>
      </c>
      <c r="D115" s="50">
        <v>114</v>
      </c>
      <c r="E115" s="49" t="s">
        <v>69</v>
      </c>
      <c r="F115" s="49" t="s">
        <v>22</v>
      </c>
      <c r="G115" s="49" t="s">
        <v>70</v>
      </c>
      <c r="H115" s="49" t="s">
        <v>283</v>
      </c>
      <c r="I115" s="49" t="s">
        <v>308</v>
      </c>
      <c r="J115" s="49"/>
      <c r="K115" s="49" t="s">
        <v>2905</v>
      </c>
      <c r="L115" s="49" t="s">
        <v>87</v>
      </c>
      <c r="M115" s="49" t="s">
        <v>88</v>
      </c>
      <c r="O115" s="49" t="s">
        <v>2906</v>
      </c>
      <c r="P115" s="49" t="s">
        <v>2907</v>
      </c>
      <c r="Q115" s="50">
        <v>3000</v>
      </c>
      <c r="R115" s="50">
        <v>3300</v>
      </c>
      <c r="S115" s="49" t="s">
        <v>2908</v>
      </c>
      <c r="T115" s="49" t="s">
        <v>2516</v>
      </c>
      <c r="U115" s="49" t="s">
        <v>792</v>
      </c>
      <c r="V115" s="49" t="s">
        <v>2383</v>
      </c>
      <c r="Y115" s="50">
        <v>114</v>
      </c>
    </row>
    <row r="116" spans="1:25" x14ac:dyDescent="0.8">
      <c r="A116" s="46" t="s">
        <v>7295</v>
      </c>
      <c r="B116" s="46" t="str">
        <f>IFERROR(IF(A116="","",A116&amp;COUNTIF(A$2:A116,A116)),"")</f>
        <v>情報科学15</v>
      </c>
      <c r="C116" s="49" t="s">
        <v>2890</v>
      </c>
      <c r="D116" s="50">
        <v>115</v>
      </c>
      <c r="E116" s="49" t="s">
        <v>69</v>
      </c>
      <c r="F116" s="49" t="s">
        <v>22</v>
      </c>
      <c r="G116" s="49" t="s">
        <v>70</v>
      </c>
      <c r="H116" s="49" t="s">
        <v>283</v>
      </c>
      <c r="I116" s="49" t="s">
        <v>308</v>
      </c>
      <c r="J116" s="49"/>
      <c r="K116" s="49" t="s">
        <v>2909</v>
      </c>
      <c r="L116" s="49" t="s">
        <v>98</v>
      </c>
      <c r="M116" s="49" t="s">
        <v>99</v>
      </c>
      <c r="O116" s="49" t="s">
        <v>2910</v>
      </c>
      <c r="P116" s="49" t="s">
        <v>2911</v>
      </c>
      <c r="Q116" s="50">
        <v>2500</v>
      </c>
      <c r="R116" s="50">
        <v>2750</v>
      </c>
      <c r="S116" s="49" t="s">
        <v>2912</v>
      </c>
      <c r="T116" s="49" t="s">
        <v>2420</v>
      </c>
      <c r="U116" s="49" t="s">
        <v>2913</v>
      </c>
      <c r="V116" s="49" t="s">
        <v>2383</v>
      </c>
      <c r="Y116" s="50">
        <v>115</v>
      </c>
    </row>
    <row r="117" spans="1:25" x14ac:dyDescent="0.8">
      <c r="A117" s="46" t="s">
        <v>7295</v>
      </c>
      <c r="B117" s="46" t="str">
        <f>IFERROR(IF(A117="","",A117&amp;COUNTIF(A$2:A117,A117)),"")</f>
        <v>情報科学16</v>
      </c>
      <c r="C117" s="49" t="s">
        <v>2890</v>
      </c>
      <c r="D117" s="50">
        <v>116</v>
      </c>
      <c r="E117" s="49" t="s">
        <v>69</v>
      </c>
      <c r="F117" s="49" t="s">
        <v>22</v>
      </c>
      <c r="G117" s="49" t="s">
        <v>70</v>
      </c>
      <c r="H117" s="49" t="s">
        <v>283</v>
      </c>
      <c r="I117" s="49" t="s">
        <v>308</v>
      </c>
      <c r="J117" s="49"/>
      <c r="K117" s="49" t="s">
        <v>2914</v>
      </c>
      <c r="L117" s="49" t="s">
        <v>98</v>
      </c>
      <c r="M117" s="49" t="s">
        <v>99</v>
      </c>
      <c r="O117" s="49" t="s">
        <v>2915</v>
      </c>
      <c r="P117" s="49" t="s">
        <v>2916</v>
      </c>
      <c r="Q117" s="50">
        <v>2500</v>
      </c>
      <c r="R117" s="50">
        <v>2750</v>
      </c>
      <c r="S117" s="49" t="s">
        <v>2917</v>
      </c>
      <c r="T117" s="49" t="s">
        <v>2420</v>
      </c>
      <c r="U117" s="49" t="s">
        <v>1361</v>
      </c>
      <c r="V117" s="49" t="s">
        <v>2383</v>
      </c>
      <c r="Y117" s="50">
        <v>116</v>
      </c>
    </row>
    <row r="118" spans="1:25" x14ac:dyDescent="0.8">
      <c r="A118" s="46" t="s">
        <v>7295</v>
      </c>
      <c r="B118" s="46" t="str">
        <f>IFERROR(IF(A118="","",A118&amp;COUNTIF(A$2:A118,A118)),"")</f>
        <v>情報科学17</v>
      </c>
      <c r="C118" s="49" t="s">
        <v>2890</v>
      </c>
      <c r="D118" s="50">
        <v>117</v>
      </c>
      <c r="E118" s="49" t="s">
        <v>69</v>
      </c>
      <c r="F118" s="49" t="s">
        <v>22</v>
      </c>
      <c r="G118" s="49" t="s">
        <v>70</v>
      </c>
      <c r="H118" s="49" t="s">
        <v>283</v>
      </c>
      <c r="I118" s="49" t="s">
        <v>308</v>
      </c>
      <c r="J118" s="49"/>
      <c r="K118" s="49" t="s">
        <v>2918</v>
      </c>
      <c r="L118" s="49" t="s">
        <v>98</v>
      </c>
      <c r="M118" s="49" t="s">
        <v>99</v>
      </c>
      <c r="O118" s="49" t="s">
        <v>2919</v>
      </c>
      <c r="P118" s="49" t="s">
        <v>2920</v>
      </c>
      <c r="Q118" s="50">
        <v>3200</v>
      </c>
      <c r="R118" s="50">
        <v>3520</v>
      </c>
      <c r="S118" s="49" t="s">
        <v>2921</v>
      </c>
      <c r="T118" s="49" t="s">
        <v>2420</v>
      </c>
      <c r="U118" s="49" t="s">
        <v>2922</v>
      </c>
      <c r="V118" s="49" t="s">
        <v>7291</v>
      </c>
      <c r="Y118" s="50">
        <v>117</v>
      </c>
    </row>
    <row r="119" spans="1:25" x14ac:dyDescent="0.8">
      <c r="A119" s="46" t="s">
        <v>7295</v>
      </c>
      <c r="B119" s="46" t="str">
        <f>IFERROR(IF(A119="","",A119&amp;COUNTIF(A$2:A119,A119)),"")</f>
        <v>情報科学18</v>
      </c>
      <c r="C119" s="49" t="s">
        <v>2890</v>
      </c>
      <c r="D119" s="50">
        <v>118</v>
      </c>
      <c r="E119" s="49" t="s">
        <v>69</v>
      </c>
      <c r="F119" s="49" t="s">
        <v>22</v>
      </c>
      <c r="G119" s="49" t="s">
        <v>70</v>
      </c>
      <c r="H119" s="49" t="s">
        <v>283</v>
      </c>
      <c r="I119" s="49" t="s">
        <v>308</v>
      </c>
      <c r="J119" s="49"/>
      <c r="K119" s="49" t="s">
        <v>2923</v>
      </c>
      <c r="L119" s="49" t="s">
        <v>166</v>
      </c>
      <c r="M119" s="49" t="s">
        <v>167</v>
      </c>
      <c r="O119" s="49" t="s">
        <v>2924</v>
      </c>
      <c r="P119" s="49" t="s">
        <v>2925</v>
      </c>
      <c r="Q119" s="50">
        <v>3000</v>
      </c>
      <c r="R119" s="50">
        <v>3300</v>
      </c>
      <c r="S119" s="49" t="s">
        <v>2926</v>
      </c>
      <c r="T119" s="49" t="s">
        <v>2420</v>
      </c>
      <c r="U119" s="49" t="s">
        <v>197</v>
      </c>
      <c r="V119" s="49" t="s">
        <v>2383</v>
      </c>
      <c r="Y119" s="50">
        <v>118</v>
      </c>
    </row>
    <row r="120" spans="1:25" x14ac:dyDescent="0.8">
      <c r="A120" s="46" t="s">
        <v>7295</v>
      </c>
      <c r="B120" s="46" t="str">
        <f>IFERROR(IF(A120="","",A120&amp;COUNTIF(A$2:A120,A120)),"")</f>
        <v>情報科学19</v>
      </c>
      <c r="C120" s="49" t="s">
        <v>2890</v>
      </c>
      <c r="D120" s="50">
        <v>119</v>
      </c>
      <c r="E120" s="49" t="s">
        <v>69</v>
      </c>
      <c r="F120" s="49" t="s">
        <v>22</v>
      </c>
      <c r="G120" s="49" t="s">
        <v>70</v>
      </c>
      <c r="H120" s="49" t="s">
        <v>283</v>
      </c>
      <c r="I120" s="49" t="s">
        <v>308</v>
      </c>
      <c r="J120" s="49"/>
      <c r="K120" s="49" t="s">
        <v>2927</v>
      </c>
      <c r="L120" s="49" t="s">
        <v>658</v>
      </c>
      <c r="M120" s="49" t="s">
        <v>659</v>
      </c>
      <c r="O120" s="49" t="s">
        <v>2928</v>
      </c>
      <c r="P120" s="49" t="s">
        <v>2929</v>
      </c>
      <c r="Q120" s="50">
        <v>2400</v>
      </c>
      <c r="R120" s="50">
        <v>2640</v>
      </c>
      <c r="S120" s="49" t="s">
        <v>2930</v>
      </c>
      <c r="T120" s="49" t="s">
        <v>2489</v>
      </c>
      <c r="U120" s="49" t="s">
        <v>2931</v>
      </c>
      <c r="V120" s="49" t="s">
        <v>2383</v>
      </c>
      <c r="Y120" s="50">
        <v>119</v>
      </c>
    </row>
    <row r="121" spans="1:25" x14ac:dyDescent="0.8">
      <c r="A121" s="46" t="s">
        <v>7295</v>
      </c>
      <c r="B121" s="46" t="str">
        <f>IFERROR(IF(A121="","",A121&amp;COUNTIF(A$2:A121,A121)),"")</f>
        <v>情報科学20</v>
      </c>
      <c r="C121" s="49" t="s">
        <v>2890</v>
      </c>
      <c r="D121" s="50">
        <v>120</v>
      </c>
      <c r="E121" s="49" t="s">
        <v>69</v>
      </c>
      <c r="F121" s="49" t="s">
        <v>22</v>
      </c>
      <c r="G121" s="49" t="s">
        <v>70</v>
      </c>
      <c r="H121" s="49" t="s">
        <v>283</v>
      </c>
      <c r="I121" s="49" t="s">
        <v>308</v>
      </c>
      <c r="J121" s="49"/>
      <c r="K121" s="49" t="s">
        <v>2932</v>
      </c>
      <c r="L121" s="49" t="s">
        <v>153</v>
      </c>
      <c r="M121" s="49" t="s">
        <v>154</v>
      </c>
      <c r="O121" s="49" t="s">
        <v>2933</v>
      </c>
      <c r="P121" s="49" t="s">
        <v>2934</v>
      </c>
      <c r="Q121" s="50">
        <v>5400</v>
      </c>
      <c r="R121" s="50">
        <v>5940</v>
      </c>
      <c r="S121" s="49" t="s">
        <v>2935</v>
      </c>
      <c r="T121" s="49" t="s">
        <v>2456</v>
      </c>
      <c r="U121" s="49" t="s">
        <v>2936</v>
      </c>
      <c r="V121" s="49" t="s">
        <v>2383</v>
      </c>
      <c r="Y121" s="50">
        <v>120</v>
      </c>
    </row>
    <row r="122" spans="1:25" x14ac:dyDescent="0.8">
      <c r="A122" s="46" t="s">
        <v>7295</v>
      </c>
      <c r="B122" s="46" t="str">
        <f>IFERROR(IF(A122="","",A122&amp;COUNTIF(A$2:A122,A122)),"")</f>
        <v>情報科学21</v>
      </c>
      <c r="C122" s="49" t="s">
        <v>2890</v>
      </c>
      <c r="D122" s="50">
        <v>121</v>
      </c>
      <c r="E122" s="49" t="s">
        <v>69</v>
      </c>
      <c r="F122" s="49" t="s">
        <v>22</v>
      </c>
      <c r="G122" s="49" t="s">
        <v>70</v>
      </c>
      <c r="H122" s="49" t="s">
        <v>283</v>
      </c>
      <c r="I122" s="49" t="s">
        <v>2937</v>
      </c>
      <c r="J122" s="49"/>
      <c r="K122" s="49" t="s">
        <v>2938</v>
      </c>
      <c r="L122" s="49" t="s">
        <v>316</v>
      </c>
      <c r="M122" s="49" t="s">
        <v>317</v>
      </c>
      <c r="O122" s="49" t="s">
        <v>2939</v>
      </c>
      <c r="P122" s="49" t="s">
        <v>2940</v>
      </c>
      <c r="Q122" s="50">
        <v>4200</v>
      </c>
      <c r="R122" s="50">
        <v>4620</v>
      </c>
      <c r="S122" s="49" t="s">
        <v>2941</v>
      </c>
      <c r="T122" s="49" t="s">
        <v>2456</v>
      </c>
      <c r="U122" s="49" t="s">
        <v>2942</v>
      </c>
      <c r="V122" s="49" t="s">
        <v>2383</v>
      </c>
      <c r="Y122" s="50">
        <v>121</v>
      </c>
    </row>
    <row r="123" spans="1:25" x14ac:dyDescent="0.8">
      <c r="A123" s="46" t="s">
        <v>7295</v>
      </c>
      <c r="B123" s="46" t="str">
        <f>IFERROR(IF(A123="","",A123&amp;COUNTIF(A$2:A123,A123)),"")</f>
        <v>情報科学22</v>
      </c>
      <c r="C123" s="49" t="s">
        <v>2890</v>
      </c>
      <c r="D123" s="50">
        <v>122</v>
      </c>
      <c r="E123" s="49" t="s">
        <v>69</v>
      </c>
      <c r="F123" s="49" t="s">
        <v>22</v>
      </c>
      <c r="G123" s="49" t="s">
        <v>70</v>
      </c>
      <c r="H123" s="49" t="s">
        <v>283</v>
      </c>
      <c r="I123" s="49" t="s">
        <v>2937</v>
      </c>
      <c r="J123" s="49"/>
      <c r="K123" s="49" t="s">
        <v>2943</v>
      </c>
      <c r="L123" s="49" t="s">
        <v>316</v>
      </c>
      <c r="M123" s="49" t="s">
        <v>317</v>
      </c>
      <c r="O123" s="49" t="s">
        <v>2944</v>
      </c>
      <c r="P123" s="49" t="s">
        <v>2945</v>
      </c>
      <c r="Q123" s="50">
        <v>3200</v>
      </c>
      <c r="R123" s="50">
        <v>3520</v>
      </c>
      <c r="S123" s="49" t="s">
        <v>2946</v>
      </c>
      <c r="T123" s="49" t="s">
        <v>2450</v>
      </c>
      <c r="U123" s="49" t="s">
        <v>2947</v>
      </c>
      <c r="V123" s="49" t="s">
        <v>2383</v>
      </c>
      <c r="Y123" s="50">
        <v>122</v>
      </c>
    </row>
    <row r="124" spans="1:25" x14ac:dyDescent="0.8">
      <c r="A124" s="46" t="s">
        <v>7295</v>
      </c>
      <c r="B124" s="46" t="str">
        <f>IFERROR(IF(A124="","",A124&amp;COUNTIF(A$2:A124,A124)),"")</f>
        <v>情報科学23</v>
      </c>
      <c r="C124" s="49" t="s">
        <v>2890</v>
      </c>
      <c r="D124" s="50">
        <v>123</v>
      </c>
      <c r="E124" s="49" t="s">
        <v>69</v>
      </c>
      <c r="F124" s="49" t="s">
        <v>22</v>
      </c>
      <c r="G124" s="49" t="s">
        <v>70</v>
      </c>
      <c r="H124" s="49" t="s">
        <v>283</v>
      </c>
      <c r="I124" s="49" t="s">
        <v>2937</v>
      </c>
      <c r="J124" s="49"/>
      <c r="K124" s="49" t="s">
        <v>2948</v>
      </c>
      <c r="L124" s="49" t="s">
        <v>316</v>
      </c>
      <c r="M124" s="49" t="s">
        <v>317</v>
      </c>
      <c r="O124" s="49" t="s">
        <v>2949</v>
      </c>
      <c r="P124" s="49" t="s">
        <v>2950</v>
      </c>
      <c r="Q124" s="50">
        <v>2600</v>
      </c>
      <c r="R124" s="50">
        <v>2860</v>
      </c>
      <c r="S124" s="49" t="s">
        <v>2951</v>
      </c>
      <c r="T124" s="49" t="s">
        <v>2822</v>
      </c>
      <c r="U124" s="49" t="s">
        <v>2952</v>
      </c>
      <c r="V124" s="49" t="s">
        <v>2383</v>
      </c>
      <c r="Y124" s="50">
        <v>123</v>
      </c>
    </row>
    <row r="125" spans="1:25" x14ac:dyDescent="0.8">
      <c r="A125" s="46" t="s">
        <v>7295</v>
      </c>
      <c r="B125" s="46" t="str">
        <f>IFERROR(IF(A125="","",A125&amp;COUNTIF(A$2:A125,A125)),"")</f>
        <v>情報科学24</v>
      </c>
      <c r="C125" s="49" t="s">
        <v>2890</v>
      </c>
      <c r="D125" s="50">
        <v>124</v>
      </c>
      <c r="E125" s="49" t="s">
        <v>69</v>
      </c>
      <c r="F125" s="49" t="s">
        <v>22</v>
      </c>
      <c r="G125" s="49" t="s">
        <v>70</v>
      </c>
      <c r="H125" s="49" t="s">
        <v>283</v>
      </c>
      <c r="I125" s="49" t="s">
        <v>2937</v>
      </c>
      <c r="J125" s="49"/>
      <c r="K125" s="49" t="s">
        <v>2953</v>
      </c>
      <c r="L125" s="49" t="s">
        <v>316</v>
      </c>
      <c r="M125" s="49" t="s">
        <v>317</v>
      </c>
      <c r="O125" s="49" t="s">
        <v>2954</v>
      </c>
      <c r="P125" s="49" t="s">
        <v>2955</v>
      </c>
      <c r="Q125" s="50">
        <v>3900</v>
      </c>
      <c r="R125" s="50">
        <v>4290</v>
      </c>
      <c r="S125" s="49" t="s">
        <v>2956</v>
      </c>
      <c r="T125" s="49" t="s">
        <v>2466</v>
      </c>
      <c r="U125" s="49" t="s">
        <v>2957</v>
      </c>
      <c r="V125" s="49" t="s">
        <v>2383</v>
      </c>
      <c r="Y125" s="50">
        <v>124</v>
      </c>
    </row>
    <row r="126" spans="1:25" x14ac:dyDescent="0.8">
      <c r="A126" s="46" t="s">
        <v>7295</v>
      </c>
      <c r="B126" s="46" t="str">
        <f>IFERROR(IF(A126="","",A126&amp;COUNTIF(A$2:A126,A126)),"")</f>
        <v>情報科学25</v>
      </c>
      <c r="C126" s="49" t="s">
        <v>2890</v>
      </c>
      <c r="D126" s="50">
        <v>125</v>
      </c>
      <c r="E126" s="49" t="s">
        <v>69</v>
      </c>
      <c r="F126" s="49" t="s">
        <v>22</v>
      </c>
      <c r="G126" s="49" t="s">
        <v>70</v>
      </c>
      <c r="H126" s="49" t="s">
        <v>283</v>
      </c>
      <c r="I126" s="49" t="s">
        <v>2937</v>
      </c>
      <c r="J126" s="49"/>
      <c r="K126" s="49" t="s">
        <v>2958</v>
      </c>
      <c r="L126" s="49" t="s">
        <v>316</v>
      </c>
      <c r="M126" s="49" t="s">
        <v>317</v>
      </c>
      <c r="O126" s="49" t="s">
        <v>2959</v>
      </c>
      <c r="P126" s="49" t="s">
        <v>2960</v>
      </c>
      <c r="Q126" s="50">
        <v>3600</v>
      </c>
      <c r="R126" s="50">
        <v>3960</v>
      </c>
      <c r="S126" s="49" t="s">
        <v>2961</v>
      </c>
      <c r="T126" s="49" t="s">
        <v>2471</v>
      </c>
      <c r="U126" s="49" t="s">
        <v>2962</v>
      </c>
      <c r="V126" s="49" t="s">
        <v>2383</v>
      </c>
      <c r="Y126" s="50">
        <v>125</v>
      </c>
    </row>
    <row r="127" spans="1:25" x14ac:dyDescent="0.8">
      <c r="A127" s="46" t="s">
        <v>7295</v>
      </c>
      <c r="B127" s="46" t="str">
        <f>IFERROR(IF(A127="","",A127&amp;COUNTIF(A$2:A127,A127)),"")</f>
        <v>情報科学26</v>
      </c>
      <c r="C127" s="49" t="s">
        <v>2963</v>
      </c>
      <c r="D127" s="50">
        <v>126</v>
      </c>
      <c r="E127" s="49" t="s">
        <v>69</v>
      </c>
      <c r="F127" s="49" t="s">
        <v>22</v>
      </c>
      <c r="G127" s="49" t="s">
        <v>70</v>
      </c>
      <c r="H127" s="49" t="s">
        <v>283</v>
      </c>
      <c r="I127" s="49" t="s">
        <v>2937</v>
      </c>
      <c r="J127" s="49"/>
      <c r="K127" s="49" t="s">
        <v>2964</v>
      </c>
      <c r="L127" s="49" t="s">
        <v>316</v>
      </c>
      <c r="M127" s="49" t="s">
        <v>317</v>
      </c>
      <c r="O127" s="49" t="s">
        <v>2965</v>
      </c>
      <c r="P127" s="49" t="s">
        <v>2966</v>
      </c>
      <c r="Q127" s="50">
        <v>3000</v>
      </c>
      <c r="R127" s="50">
        <v>3300</v>
      </c>
      <c r="S127" s="49" t="s">
        <v>2967</v>
      </c>
      <c r="T127" s="49" t="s">
        <v>2895</v>
      </c>
      <c r="U127" s="49" t="s">
        <v>1519</v>
      </c>
      <c r="V127" s="49" t="s">
        <v>2383</v>
      </c>
      <c r="Y127" s="50">
        <v>126</v>
      </c>
    </row>
    <row r="128" spans="1:25" x14ac:dyDescent="0.8">
      <c r="A128" s="46" t="s">
        <v>7295</v>
      </c>
      <c r="B128" s="46" t="str">
        <f>IFERROR(IF(A128="","",A128&amp;COUNTIF(A$2:A128,A128)),"")</f>
        <v>情報科学27</v>
      </c>
      <c r="C128" s="49" t="s">
        <v>2963</v>
      </c>
      <c r="D128" s="50">
        <v>127</v>
      </c>
      <c r="E128" s="49" t="s">
        <v>69</v>
      </c>
      <c r="F128" s="49" t="s">
        <v>22</v>
      </c>
      <c r="G128" s="49" t="s">
        <v>70</v>
      </c>
      <c r="H128" s="49" t="s">
        <v>283</v>
      </c>
      <c r="I128" s="49" t="s">
        <v>2937</v>
      </c>
      <c r="J128" s="49"/>
      <c r="K128" s="49" t="s">
        <v>2968</v>
      </c>
      <c r="L128" s="49" t="s">
        <v>316</v>
      </c>
      <c r="M128" s="49" t="s">
        <v>317</v>
      </c>
      <c r="O128" s="49" t="s">
        <v>2969</v>
      </c>
      <c r="P128" s="49" t="s">
        <v>2970</v>
      </c>
      <c r="Q128" s="50">
        <v>3400</v>
      </c>
      <c r="R128" s="50">
        <v>3740</v>
      </c>
      <c r="S128" s="49" t="s">
        <v>2971</v>
      </c>
      <c r="T128" s="49" t="s">
        <v>2445</v>
      </c>
      <c r="U128" s="49" t="s">
        <v>2972</v>
      </c>
      <c r="V128" s="49" t="s">
        <v>2383</v>
      </c>
      <c r="Y128" s="50">
        <v>127</v>
      </c>
    </row>
    <row r="129" spans="1:25" x14ac:dyDescent="0.8">
      <c r="A129" s="46" t="s">
        <v>7295</v>
      </c>
      <c r="B129" s="46" t="str">
        <f>IFERROR(IF(A129="","",A129&amp;COUNTIF(A$2:A129,A129)),"")</f>
        <v>情報科学28</v>
      </c>
      <c r="C129" s="49" t="s">
        <v>2963</v>
      </c>
      <c r="D129" s="50">
        <v>128</v>
      </c>
      <c r="E129" s="49" t="s">
        <v>69</v>
      </c>
      <c r="F129" s="49" t="s">
        <v>22</v>
      </c>
      <c r="G129" s="49" t="s">
        <v>70</v>
      </c>
      <c r="H129" s="49" t="s">
        <v>283</v>
      </c>
      <c r="I129" s="49" t="s">
        <v>2937</v>
      </c>
      <c r="J129" s="49"/>
      <c r="K129" s="49" t="s">
        <v>2973</v>
      </c>
      <c r="L129" s="49" t="s">
        <v>98</v>
      </c>
      <c r="M129" s="49" t="s">
        <v>99</v>
      </c>
      <c r="O129" s="49" t="s">
        <v>2974</v>
      </c>
      <c r="P129" s="49" t="s">
        <v>2847</v>
      </c>
      <c r="Q129" s="50">
        <v>4500</v>
      </c>
      <c r="R129" s="50">
        <v>4950</v>
      </c>
      <c r="S129" s="49" t="s">
        <v>2975</v>
      </c>
      <c r="T129" s="49" t="s">
        <v>2388</v>
      </c>
      <c r="U129" s="49" t="s">
        <v>2976</v>
      </c>
      <c r="V129" s="49" t="s">
        <v>2383</v>
      </c>
      <c r="Y129" s="50">
        <v>128</v>
      </c>
    </row>
    <row r="130" spans="1:25" x14ac:dyDescent="0.8">
      <c r="A130" s="46" t="s">
        <v>7295</v>
      </c>
      <c r="B130" s="46" t="str">
        <f>IFERROR(IF(A130="","",A130&amp;COUNTIF(A$2:A130,A130)),"")</f>
        <v>情報科学29</v>
      </c>
      <c r="C130" s="49" t="s">
        <v>2963</v>
      </c>
      <c r="D130" s="50">
        <v>129</v>
      </c>
      <c r="E130" s="49" t="s">
        <v>69</v>
      </c>
      <c r="F130" s="49" t="s">
        <v>22</v>
      </c>
      <c r="G130" s="49" t="s">
        <v>70</v>
      </c>
      <c r="H130" s="49" t="s">
        <v>283</v>
      </c>
      <c r="I130" s="49" t="s">
        <v>2937</v>
      </c>
      <c r="J130" s="49"/>
      <c r="K130" s="49" t="s">
        <v>2977</v>
      </c>
      <c r="L130" s="49" t="s">
        <v>98</v>
      </c>
      <c r="M130" s="49" t="s">
        <v>99</v>
      </c>
      <c r="O130" s="49" t="s">
        <v>2978</v>
      </c>
      <c r="P130" s="49" t="s">
        <v>2979</v>
      </c>
      <c r="Q130" s="50">
        <v>2500</v>
      </c>
      <c r="R130" s="50">
        <v>2750</v>
      </c>
      <c r="S130" s="49" t="s">
        <v>2980</v>
      </c>
      <c r="T130" s="49" t="s">
        <v>2435</v>
      </c>
      <c r="U130" s="49" t="s">
        <v>389</v>
      </c>
      <c r="V130" s="49" t="s">
        <v>2383</v>
      </c>
      <c r="Y130" s="50">
        <v>129</v>
      </c>
    </row>
    <row r="131" spans="1:25" x14ac:dyDescent="0.8">
      <c r="A131" s="46" t="s">
        <v>7295</v>
      </c>
      <c r="B131" s="46" t="str">
        <f>IFERROR(IF(A131="","",A131&amp;COUNTIF(A$2:A131,A131)),"")</f>
        <v>情報科学30</v>
      </c>
      <c r="C131" s="49" t="s">
        <v>2963</v>
      </c>
      <c r="D131" s="50">
        <v>130</v>
      </c>
      <c r="E131" s="49" t="s">
        <v>69</v>
      </c>
      <c r="F131" s="49" t="s">
        <v>22</v>
      </c>
      <c r="G131" s="49" t="s">
        <v>70</v>
      </c>
      <c r="H131" s="49" t="s">
        <v>283</v>
      </c>
      <c r="I131" s="49" t="s">
        <v>2937</v>
      </c>
      <c r="J131" s="49"/>
      <c r="K131" s="49" t="s">
        <v>2981</v>
      </c>
      <c r="L131" s="49" t="s">
        <v>98</v>
      </c>
      <c r="M131" s="49" t="s">
        <v>99</v>
      </c>
      <c r="O131" s="49" t="s">
        <v>2982</v>
      </c>
      <c r="P131" s="49" t="s">
        <v>2983</v>
      </c>
      <c r="Q131" s="50">
        <v>2000</v>
      </c>
      <c r="R131" s="50">
        <v>2200</v>
      </c>
      <c r="S131" s="49" t="s">
        <v>2984</v>
      </c>
      <c r="T131" s="49" t="s">
        <v>2985</v>
      </c>
      <c r="U131" s="49" t="s">
        <v>2986</v>
      </c>
      <c r="V131" s="49" t="s">
        <v>2383</v>
      </c>
      <c r="Y131" s="50">
        <v>130</v>
      </c>
    </row>
    <row r="132" spans="1:25" x14ac:dyDescent="0.8">
      <c r="A132" s="46" t="s">
        <v>7295</v>
      </c>
      <c r="B132" s="46" t="str">
        <f>IFERROR(IF(A132="","",A132&amp;COUNTIF(A$2:A132,A132)),"")</f>
        <v>情報科学31</v>
      </c>
      <c r="C132" s="49" t="s">
        <v>2963</v>
      </c>
      <c r="D132" s="50">
        <v>131</v>
      </c>
      <c r="E132" s="49" t="s">
        <v>69</v>
      </c>
      <c r="F132" s="49" t="s">
        <v>22</v>
      </c>
      <c r="G132" s="49" t="s">
        <v>70</v>
      </c>
      <c r="H132" s="49" t="s">
        <v>283</v>
      </c>
      <c r="I132" s="49" t="s">
        <v>2937</v>
      </c>
      <c r="J132" s="49"/>
      <c r="K132" s="49" t="s">
        <v>2987</v>
      </c>
      <c r="L132" s="49" t="s">
        <v>98</v>
      </c>
      <c r="M132" s="49" t="s">
        <v>99</v>
      </c>
      <c r="O132" s="49" t="s">
        <v>2988</v>
      </c>
      <c r="P132" s="49" t="s">
        <v>2989</v>
      </c>
      <c r="Q132" s="50">
        <v>2100</v>
      </c>
      <c r="R132" s="50">
        <v>2310</v>
      </c>
      <c r="S132" s="49" t="s">
        <v>2990</v>
      </c>
      <c r="T132" s="49" t="s">
        <v>2420</v>
      </c>
      <c r="U132" s="49" t="s">
        <v>2991</v>
      </c>
      <c r="V132" s="49" t="s">
        <v>2383</v>
      </c>
      <c r="Y132" s="50">
        <v>131</v>
      </c>
    </row>
    <row r="133" spans="1:25" x14ac:dyDescent="0.8">
      <c r="A133" s="46" t="s">
        <v>7295</v>
      </c>
      <c r="B133" s="46" t="str">
        <f>IFERROR(IF(A133="","",A133&amp;COUNTIF(A$2:A133,A133)),"")</f>
        <v>情報科学32</v>
      </c>
      <c r="C133" s="49" t="s">
        <v>2963</v>
      </c>
      <c r="D133" s="50">
        <v>132</v>
      </c>
      <c r="E133" s="49" t="s">
        <v>69</v>
      </c>
      <c r="F133" s="49" t="s">
        <v>22</v>
      </c>
      <c r="G133" s="49" t="s">
        <v>70</v>
      </c>
      <c r="H133" s="49" t="s">
        <v>283</v>
      </c>
      <c r="I133" s="49" t="s">
        <v>2992</v>
      </c>
      <c r="J133" s="49"/>
      <c r="K133" s="49" t="s">
        <v>2993</v>
      </c>
      <c r="L133" s="49" t="s">
        <v>72</v>
      </c>
      <c r="M133" s="49" t="s">
        <v>73</v>
      </c>
      <c r="O133" s="49" t="s">
        <v>2994</v>
      </c>
      <c r="P133" s="49" t="s">
        <v>2995</v>
      </c>
      <c r="Q133" s="50">
        <v>5400</v>
      </c>
      <c r="R133" s="50">
        <v>5940</v>
      </c>
      <c r="S133" s="49" t="s">
        <v>2996</v>
      </c>
      <c r="T133" s="49" t="s">
        <v>2568</v>
      </c>
      <c r="U133" s="49" t="s">
        <v>476</v>
      </c>
      <c r="V133" s="49" t="s">
        <v>2383</v>
      </c>
      <c r="Y133" s="50">
        <v>132</v>
      </c>
    </row>
    <row r="134" spans="1:25" x14ac:dyDescent="0.8">
      <c r="A134" s="46" t="s">
        <v>7295</v>
      </c>
      <c r="B134" s="46" t="str">
        <f>IFERROR(IF(A134="","",A134&amp;COUNTIF(A$2:A134,A134)),"")</f>
        <v>情報科学33</v>
      </c>
      <c r="C134" s="49" t="s">
        <v>2963</v>
      </c>
      <c r="D134" s="50">
        <v>133</v>
      </c>
      <c r="E134" s="49" t="s">
        <v>69</v>
      </c>
      <c r="F134" s="49" t="s">
        <v>22</v>
      </c>
      <c r="G134" s="49" t="s">
        <v>70</v>
      </c>
      <c r="H134" s="49" t="s">
        <v>283</v>
      </c>
      <c r="I134" s="49" t="s">
        <v>2992</v>
      </c>
      <c r="J134" s="49"/>
      <c r="K134" s="49" t="s">
        <v>2997</v>
      </c>
      <c r="L134" s="49" t="s">
        <v>72</v>
      </c>
      <c r="M134" s="49" t="s">
        <v>73</v>
      </c>
      <c r="O134" s="49" t="s">
        <v>2998</v>
      </c>
      <c r="P134" s="49" t="s">
        <v>2999</v>
      </c>
      <c r="Q134" s="50">
        <v>4000</v>
      </c>
      <c r="R134" s="50">
        <v>4400</v>
      </c>
      <c r="S134" s="49" t="s">
        <v>3000</v>
      </c>
      <c r="T134" s="49" t="s">
        <v>2568</v>
      </c>
      <c r="U134" s="49" t="s">
        <v>3001</v>
      </c>
      <c r="V134" s="49" t="s">
        <v>2383</v>
      </c>
      <c r="Y134" s="50">
        <v>133</v>
      </c>
    </row>
    <row r="135" spans="1:25" x14ac:dyDescent="0.8">
      <c r="A135" s="46" t="s">
        <v>7295</v>
      </c>
      <c r="B135" s="46" t="str">
        <f>IFERROR(IF(A135="","",A135&amp;COUNTIF(A$2:A135,A135)),"")</f>
        <v>情報科学34</v>
      </c>
      <c r="C135" s="49" t="s">
        <v>2963</v>
      </c>
      <c r="D135" s="50">
        <v>134</v>
      </c>
      <c r="E135" s="49" t="s">
        <v>69</v>
      </c>
      <c r="F135" s="49" t="s">
        <v>22</v>
      </c>
      <c r="G135" s="49" t="s">
        <v>70</v>
      </c>
      <c r="H135" s="49" t="s">
        <v>283</v>
      </c>
      <c r="I135" s="49" t="s">
        <v>2992</v>
      </c>
      <c r="J135" s="49"/>
      <c r="K135" s="49" t="s">
        <v>3002</v>
      </c>
      <c r="L135" s="49" t="s">
        <v>309</v>
      </c>
      <c r="M135" s="49" t="s">
        <v>310</v>
      </c>
      <c r="O135" s="49" t="s">
        <v>3003</v>
      </c>
      <c r="P135" s="49" t="s">
        <v>3004</v>
      </c>
      <c r="Q135" s="50">
        <v>2800</v>
      </c>
      <c r="R135" s="50">
        <v>3080</v>
      </c>
      <c r="S135" s="49" t="s">
        <v>3005</v>
      </c>
      <c r="T135" s="49" t="s">
        <v>2630</v>
      </c>
      <c r="U135" s="49" t="s">
        <v>781</v>
      </c>
      <c r="V135" s="49" t="s">
        <v>2383</v>
      </c>
      <c r="Y135" s="50">
        <v>134</v>
      </c>
    </row>
    <row r="136" spans="1:25" x14ac:dyDescent="0.8">
      <c r="A136" s="46" t="s">
        <v>7295</v>
      </c>
      <c r="B136" s="46" t="str">
        <f>IFERROR(IF(A136="","",A136&amp;COUNTIF(A$2:A136,A136)),"")</f>
        <v>情報科学35</v>
      </c>
      <c r="C136" s="49" t="s">
        <v>2963</v>
      </c>
      <c r="D136" s="50">
        <v>135</v>
      </c>
      <c r="E136" s="49" t="s">
        <v>69</v>
      </c>
      <c r="F136" s="49" t="s">
        <v>22</v>
      </c>
      <c r="G136" s="49" t="s">
        <v>70</v>
      </c>
      <c r="H136" s="49" t="s">
        <v>283</v>
      </c>
      <c r="I136" s="49" t="s">
        <v>2992</v>
      </c>
      <c r="J136" s="49"/>
      <c r="K136" s="49" t="s">
        <v>3006</v>
      </c>
      <c r="L136" s="49" t="s">
        <v>119</v>
      </c>
      <c r="M136" s="49" t="s">
        <v>120</v>
      </c>
      <c r="O136" s="49" t="s">
        <v>3007</v>
      </c>
      <c r="P136" s="49" t="s">
        <v>3008</v>
      </c>
      <c r="Q136" s="50">
        <v>3000</v>
      </c>
      <c r="R136" s="50">
        <v>3300</v>
      </c>
      <c r="S136" s="49" t="s">
        <v>3009</v>
      </c>
      <c r="T136" s="49" t="s">
        <v>2456</v>
      </c>
      <c r="U136" s="49" t="s">
        <v>3010</v>
      </c>
      <c r="V136" s="49" t="s">
        <v>2383</v>
      </c>
      <c r="Y136" s="50">
        <v>135</v>
      </c>
    </row>
    <row r="137" spans="1:25" x14ac:dyDescent="0.8">
      <c r="A137" s="46" t="s">
        <v>7295</v>
      </c>
      <c r="B137" s="46" t="str">
        <f>IFERROR(IF(A137="","",A137&amp;COUNTIF(A$2:A137,A137)),"")</f>
        <v>情報科学36</v>
      </c>
      <c r="C137" s="49" t="s">
        <v>2963</v>
      </c>
      <c r="D137" s="50">
        <v>136</v>
      </c>
      <c r="E137" s="49" t="s">
        <v>69</v>
      </c>
      <c r="F137" s="49" t="s">
        <v>22</v>
      </c>
      <c r="G137" s="49" t="s">
        <v>70</v>
      </c>
      <c r="H137" s="49" t="s">
        <v>283</v>
      </c>
      <c r="I137" s="49" t="s">
        <v>2992</v>
      </c>
      <c r="J137" s="49"/>
      <c r="K137" s="49" t="s">
        <v>3011</v>
      </c>
      <c r="L137" s="49" t="s">
        <v>119</v>
      </c>
      <c r="M137" s="49" t="s">
        <v>120</v>
      </c>
      <c r="O137" s="49" t="s">
        <v>3012</v>
      </c>
      <c r="P137" s="49" t="s">
        <v>3013</v>
      </c>
      <c r="Q137" s="50">
        <v>2300</v>
      </c>
      <c r="R137" s="50">
        <v>2530</v>
      </c>
      <c r="S137" s="49" t="s">
        <v>3014</v>
      </c>
      <c r="T137" s="49" t="s">
        <v>2445</v>
      </c>
      <c r="U137" s="49" t="s">
        <v>3015</v>
      </c>
      <c r="V137" s="49" t="s">
        <v>2383</v>
      </c>
      <c r="Y137" s="50">
        <v>136</v>
      </c>
    </row>
    <row r="138" spans="1:25" x14ac:dyDescent="0.8">
      <c r="A138" s="46" t="s">
        <v>7295</v>
      </c>
      <c r="B138" s="46" t="str">
        <f>IFERROR(IF(A138="","",A138&amp;COUNTIF(A$2:A138,A138)),"")</f>
        <v>情報科学37</v>
      </c>
      <c r="C138" s="49" t="s">
        <v>2963</v>
      </c>
      <c r="D138" s="50">
        <v>137</v>
      </c>
      <c r="E138" s="49" t="s">
        <v>69</v>
      </c>
      <c r="F138" s="49" t="s">
        <v>22</v>
      </c>
      <c r="G138" s="49" t="s">
        <v>70</v>
      </c>
      <c r="H138" s="49" t="s">
        <v>283</v>
      </c>
      <c r="I138" s="49" t="s">
        <v>2992</v>
      </c>
      <c r="J138" s="49"/>
      <c r="K138" s="49" t="s">
        <v>3016</v>
      </c>
      <c r="L138" s="49" t="s">
        <v>119</v>
      </c>
      <c r="M138" s="49" t="s">
        <v>120</v>
      </c>
      <c r="O138" s="49" t="s">
        <v>3017</v>
      </c>
      <c r="P138" s="49" t="s">
        <v>3018</v>
      </c>
      <c r="Q138" s="50">
        <v>2800</v>
      </c>
      <c r="R138" s="50">
        <v>3080</v>
      </c>
      <c r="S138" s="49" t="s">
        <v>3019</v>
      </c>
      <c r="T138" s="49" t="s">
        <v>2471</v>
      </c>
      <c r="U138" s="49" t="s">
        <v>228</v>
      </c>
      <c r="V138" s="49" t="s">
        <v>2383</v>
      </c>
      <c r="Y138" s="50">
        <v>137</v>
      </c>
    </row>
    <row r="139" spans="1:25" x14ac:dyDescent="0.8">
      <c r="A139" s="46" t="s">
        <v>7295</v>
      </c>
      <c r="B139" s="46" t="str">
        <f>IFERROR(IF(A139="","",A139&amp;COUNTIF(A$2:A139,A139)),"")</f>
        <v>情報科学38</v>
      </c>
      <c r="C139" s="49" t="s">
        <v>2963</v>
      </c>
      <c r="D139" s="50">
        <v>138</v>
      </c>
      <c r="E139" s="49" t="s">
        <v>69</v>
      </c>
      <c r="F139" s="49" t="s">
        <v>22</v>
      </c>
      <c r="G139" s="49" t="s">
        <v>70</v>
      </c>
      <c r="H139" s="49" t="s">
        <v>283</v>
      </c>
      <c r="I139" s="49" t="s">
        <v>2992</v>
      </c>
      <c r="J139" s="49"/>
      <c r="K139" s="49" t="s">
        <v>3020</v>
      </c>
      <c r="L139" s="49" t="s">
        <v>316</v>
      </c>
      <c r="M139" s="49" t="s">
        <v>317</v>
      </c>
      <c r="O139" s="49" t="s">
        <v>3021</v>
      </c>
      <c r="P139" s="49" t="s">
        <v>3022</v>
      </c>
      <c r="Q139" s="50">
        <v>4000</v>
      </c>
      <c r="R139" s="50">
        <v>4400</v>
      </c>
      <c r="S139" s="49" t="s">
        <v>3023</v>
      </c>
      <c r="T139" s="49" t="s">
        <v>2456</v>
      </c>
      <c r="U139" s="49" t="s">
        <v>3024</v>
      </c>
      <c r="V139" s="49" t="s">
        <v>2383</v>
      </c>
      <c r="Y139" s="50">
        <v>138</v>
      </c>
    </row>
    <row r="140" spans="1:25" x14ac:dyDescent="0.8">
      <c r="A140" s="46" t="s">
        <v>7295</v>
      </c>
      <c r="B140" s="46" t="str">
        <f>IFERROR(IF(A140="","",A140&amp;COUNTIF(A$2:A140,A140)),"")</f>
        <v>情報科学39</v>
      </c>
      <c r="C140" s="49" t="s">
        <v>2963</v>
      </c>
      <c r="D140" s="50">
        <v>139</v>
      </c>
      <c r="E140" s="49" t="s">
        <v>69</v>
      </c>
      <c r="F140" s="49" t="s">
        <v>22</v>
      </c>
      <c r="G140" s="49" t="s">
        <v>70</v>
      </c>
      <c r="H140" s="49" t="s">
        <v>283</v>
      </c>
      <c r="I140" s="49" t="s">
        <v>2992</v>
      </c>
      <c r="J140" s="49"/>
      <c r="K140" s="49" t="s">
        <v>3025</v>
      </c>
      <c r="L140" s="49" t="s">
        <v>316</v>
      </c>
      <c r="M140" s="49" t="s">
        <v>317</v>
      </c>
      <c r="O140" s="49" t="s">
        <v>3026</v>
      </c>
      <c r="P140" s="49" t="s">
        <v>3027</v>
      </c>
      <c r="Q140" s="50">
        <v>4000</v>
      </c>
      <c r="R140" s="50">
        <v>4400</v>
      </c>
      <c r="S140" s="49" t="s">
        <v>3028</v>
      </c>
      <c r="T140" s="49" t="s">
        <v>2471</v>
      </c>
      <c r="U140" s="49" t="s">
        <v>3029</v>
      </c>
      <c r="V140" s="49" t="s">
        <v>2383</v>
      </c>
      <c r="Y140" s="50">
        <v>139</v>
      </c>
    </row>
    <row r="141" spans="1:25" x14ac:dyDescent="0.8">
      <c r="A141" s="46" t="s">
        <v>7295</v>
      </c>
      <c r="B141" s="46" t="str">
        <f>IFERROR(IF(A141="","",A141&amp;COUNTIF(A$2:A141,A141)),"")</f>
        <v>情報科学40</v>
      </c>
      <c r="C141" s="49" t="s">
        <v>2963</v>
      </c>
      <c r="D141" s="50">
        <v>140</v>
      </c>
      <c r="E141" s="49" t="s">
        <v>69</v>
      </c>
      <c r="F141" s="49" t="s">
        <v>22</v>
      </c>
      <c r="G141" s="49" t="s">
        <v>70</v>
      </c>
      <c r="H141" s="49" t="s">
        <v>283</v>
      </c>
      <c r="I141" s="49" t="s">
        <v>2992</v>
      </c>
      <c r="J141" s="49"/>
      <c r="K141" s="49" t="s">
        <v>3030</v>
      </c>
      <c r="L141" s="49" t="s">
        <v>316</v>
      </c>
      <c r="M141" s="49" t="s">
        <v>317</v>
      </c>
      <c r="O141" s="49" t="s">
        <v>3031</v>
      </c>
      <c r="P141" s="49" t="s">
        <v>3032</v>
      </c>
      <c r="Q141" s="50">
        <v>4400</v>
      </c>
      <c r="R141" s="50">
        <v>4840</v>
      </c>
      <c r="S141" s="49" t="s">
        <v>3033</v>
      </c>
      <c r="T141" s="49" t="s">
        <v>2895</v>
      </c>
      <c r="U141" s="49" t="s">
        <v>3034</v>
      </c>
      <c r="V141" s="49" t="s">
        <v>2383</v>
      </c>
      <c r="Y141" s="50">
        <v>140</v>
      </c>
    </row>
    <row r="142" spans="1:25" x14ac:dyDescent="0.8">
      <c r="A142" s="46" t="s">
        <v>7295</v>
      </c>
      <c r="B142" s="46" t="str">
        <f>IFERROR(IF(A142="","",A142&amp;COUNTIF(A$2:A142,A142)),"")</f>
        <v>情報科学41</v>
      </c>
      <c r="C142" s="49" t="s">
        <v>3035</v>
      </c>
      <c r="D142" s="50">
        <v>141</v>
      </c>
      <c r="E142" s="49" t="s">
        <v>69</v>
      </c>
      <c r="F142" s="49" t="s">
        <v>22</v>
      </c>
      <c r="G142" s="49" t="s">
        <v>70</v>
      </c>
      <c r="H142" s="49" t="s">
        <v>283</v>
      </c>
      <c r="I142" s="49" t="s">
        <v>2992</v>
      </c>
      <c r="J142" s="49"/>
      <c r="K142" s="49" t="s">
        <v>3036</v>
      </c>
      <c r="L142" s="49" t="s">
        <v>316</v>
      </c>
      <c r="M142" s="49" t="s">
        <v>317</v>
      </c>
      <c r="O142" s="49" t="s">
        <v>3037</v>
      </c>
      <c r="P142" s="49" t="s">
        <v>3038</v>
      </c>
      <c r="Q142" s="50">
        <v>3600</v>
      </c>
      <c r="R142" s="50">
        <v>3960</v>
      </c>
      <c r="S142" s="49" t="s">
        <v>3039</v>
      </c>
      <c r="T142" s="49" t="s">
        <v>2461</v>
      </c>
      <c r="U142" s="49" t="s">
        <v>3040</v>
      </c>
      <c r="V142" s="49" t="s">
        <v>2383</v>
      </c>
      <c r="Y142" s="50">
        <v>141</v>
      </c>
    </row>
    <row r="143" spans="1:25" x14ac:dyDescent="0.8">
      <c r="A143" s="46" t="s">
        <v>7295</v>
      </c>
      <c r="B143" s="46" t="str">
        <f>IFERROR(IF(A143="","",A143&amp;COUNTIF(A$2:A143,A143)),"")</f>
        <v>情報科学42</v>
      </c>
      <c r="C143" s="49" t="s">
        <v>3035</v>
      </c>
      <c r="D143" s="50">
        <v>142</v>
      </c>
      <c r="E143" s="49" t="s">
        <v>69</v>
      </c>
      <c r="F143" s="49" t="s">
        <v>22</v>
      </c>
      <c r="G143" s="49" t="s">
        <v>70</v>
      </c>
      <c r="H143" s="49" t="s">
        <v>283</v>
      </c>
      <c r="I143" s="49" t="s">
        <v>2992</v>
      </c>
      <c r="J143" s="49"/>
      <c r="K143" s="49" t="s">
        <v>3041</v>
      </c>
      <c r="L143" s="49" t="s">
        <v>316</v>
      </c>
      <c r="M143" s="49" t="s">
        <v>317</v>
      </c>
      <c r="O143" s="49" t="s">
        <v>3042</v>
      </c>
      <c r="P143" s="49" t="s">
        <v>3043</v>
      </c>
      <c r="Q143" s="50">
        <v>3600</v>
      </c>
      <c r="R143" s="50">
        <v>3960</v>
      </c>
      <c r="S143" s="49" t="s">
        <v>3044</v>
      </c>
      <c r="T143" s="49" t="s">
        <v>2456</v>
      </c>
      <c r="U143" s="49" t="s">
        <v>318</v>
      </c>
      <c r="V143" s="49" t="s">
        <v>2383</v>
      </c>
      <c r="Y143" s="50">
        <v>142</v>
      </c>
    </row>
    <row r="144" spans="1:25" x14ac:dyDescent="0.8">
      <c r="A144" s="46" t="s">
        <v>7295</v>
      </c>
      <c r="B144" s="46" t="str">
        <f>IFERROR(IF(A144="","",A144&amp;COUNTIF(A$2:A144,A144)),"")</f>
        <v>情報科学43</v>
      </c>
      <c r="C144" s="49" t="s">
        <v>3035</v>
      </c>
      <c r="D144" s="50">
        <v>143</v>
      </c>
      <c r="E144" s="49" t="s">
        <v>69</v>
      </c>
      <c r="F144" s="49" t="s">
        <v>22</v>
      </c>
      <c r="G144" s="49" t="s">
        <v>70</v>
      </c>
      <c r="H144" s="49" t="s">
        <v>283</v>
      </c>
      <c r="I144" s="49" t="s">
        <v>2992</v>
      </c>
      <c r="J144" s="49"/>
      <c r="K144" s="49" t="s">
        <v>3045</v>
      </c>
      <c r="L144" s="49" t="s">
        <v>316</v>
      </c>
      <c r="M144" s="49" t="s">
        <v>317</v>
      </c>
      <c r="O144" s="49" t="s">
        <v>3046</v>
      </c>
      <c r="P144" s="49" t="s">
        <v>3047</v>
      </c>
      <c r="Q144" s="50">
        <v>4800</v>
      </c>
      <c r="R144" s="50">
        <v>5280</v>
      </c>
      <c r="S144" s="49" t="s">
        <v>3048</v>
      </c>
      <c r="T144" s="49" t="s">
        <v>2445</v>
      </c>
      <c r="U144" s="49" t="s">
        <v>3049</v>
      </c>
      <c r="V144" s="49" t="s">
        <v>2383</v>
      </c>
      <c r="Y144" s="50">
        <v>143</v>
      </c>
    </row>
    <row r="145" spans="1:25" x14ac:dyDescent="0.8">
      <c r="A145" s="46" t="s">
        <v>7295</v>
      </c>
      <c r="B145" s="46" t="str">
        <f>IFERROR(IF(A145="","",A145&amp;COUNTIF(A$2:A145,A145)),"")</f>
        <v>情報科学44</v>
      </c>
      <c r="C145" s="49" t="s">
        <v>3035</v>
      </c>
      <c r="D145" s="50">
        <v>144</v>
      </c>
      <c r="E145" s="49" t="s">
        <v>69</v>
      </c>
      <c r="F145" s="49" t="s">
        <v>22</v>
      </c>
      <c r="G145" s="49" t="s">
        <v>70</v>
      </c>
      <c r="H145" s="49" t="s">
        <v>283</v>
      </c>
      <c r="I145" s="49" t="s">
        <v>2992</v>
      </c>
      <c r="J145" s="49"/>
      <c r="K145" s="49" t="s">
        <v>3050</v>
      </c>
      <c r="L145" s="49" t="s">
        <v>316</v>
      </c>
      <c r="M145" s="49" t="s">
        <v>317</v>
      </c>
      <c r="O145" s="49" t="s">
        <v>3051</v>
      </c>
      <c r="P145" s="49" t="s">
        <v>3052</v>
      </c>
      <c r="Q145" s="50">
        <v>3600</v>
      </c>
      <c r="R145" s="50">
        <v>3960</v>
      </c>
      <c r="S145" s="49" t="s">
        <v>3053</v>
      </c>
      <c r="T145" s="49" t="s">
        <v>2822</v>
      </c>
      <c r="U145" s="49" t="s">
        <v>3054</v>
      </c>
      <c r="V145" s="49" t="s">
        <v>2383</v>
      </c>
      <c r="Y145" s="50">
        <v>144</v>
      </c>
    </row>
    <row r="146" spans="1:25" x14ac:dyDescent="0.8">
      <c r="A146" s="46" t="s">
        <v>7295</v>
      </c>
      <c r="B146" s="46" t="str">
        <f>IFERROR(IF(A146="","",A146&amp;COUNTIF(A$2:A146,A146)),"")</f>
        <v>情報科学45</v>
      </c>
      <c r="C146" s="49" t="s">
        <v>3035</v>
      </c>
      <c r="D146" s="50">
        <v>145</v>
      </c>
      <c r="E146" s="49" t="s">
        <v>69</v>
      </c>
      <c r="F146" s="49" t="s">
        <v>22</v>
      </c>
      <c r="G146" s="49" t="s">
        <v>70</v>
      </c>
      <c r="H146" s="49" t="s">
        <v>283</v>
      </c>
      <c r="I146" s="49" t="s">
        <v>2992</v>
      </c>
      <c r="J146" s="49"/>
      <c r="K146" s="49" t="s">
        <v>3055</v>
      </c>
      <c r="L146" s="49" t="s">
        <v>316</v>
      </c>
      <c r="M146" s="49" t="s">
        <v>317</v>
      </c>
      <c r="O146" s="49" t="s">
        <v>3056</v>
      </c>
      <c r="P146" s="49" t="s">
        <v>3057</v>
      </c>
      <c r="Q146" s="50">
        <v>3400</v>
      </c>
      <c r="R146" s="50">
        <v>3740</v>
      </c>
      <c r="S146" s="49" t="s">
        <v>3058</v>
      </c>
      <c r="T146" s="49" t="s">
        <v>2471</v>
      </c>
      <c r="U146" s="49" t="s">
        <v>3059</v>
      </c>
      <c r="V146" s="49" t="s">
        <v>2383</v>
      </c>
      <c r="Y146" s="50">
        <v>145</v>
      </c>
    </row>
    <row r="147" spans="1:25" x14ac:dyDescent="0.8">
      <c r="A147" s="46" t="s">
        <v>7295</v>
      </c>
      <c r="B147" s="46" t="str">
        <f>IFERROR(IF(A147="","",A147&amp;COUNTIF(A$2:A147,A147)),"")</f>
        <v>情報科学46</v>
      </c>
      <c r="C147" s="49" t="s">
        <v>3035</v>
      </c>
      <c r="D147" s="50">
        <v>146</v>
      </c>
      <c r="E147" s="49" t="s">
        <v>69</v>
      </c>
      <c r="F147" s="49" t="s">
        <v>22</v>
      </c>
      <c r="G147" s="49" t="s">
        <v>70</v>
      </c>
      <c r="H147" s="49" t="s">
        <v>283</v>
      </c>
      <c r="I147" s="49" t="s">
        <v>2992</v>
      </c>
      <c r="J147" s="49"/>
      <c r="K147" s="49" t="s">
        <v>3060</v>
      </c>
      <c r="L147" s="49" t="s">
        <v>316</v>
      </c>
      <c r="M147" s="49" t="s">
        <v>317</v>
      </c>
      <c r="O147" s="49" t="s">
        <v>3061</v>
      </c>
      <c r="P147" s="49" t="s">
        <v>3062</v>
      </c>
      <c r="Q147" s="50">
        <v>3800</v>
      </c>
      <c r="R147" s="50">
        <v>4180</v>
      </c>
      <c r="S147" s="49" t="s">
        <v>3063</v>
      </c>
      <c r="T147" s="49" t="s">
        <v>2466</v>
      </c>
      <c r="U147" s="49" t="s">
        <v>3064</v>
      </c>
      <c r="V147" s="49" t="s">
        <v>2383</v>
      </c>
      <c r="Y147" s="50">
        <v>146</v>
      </c>
    </row>
    <row r="148" spans="1:25" x14ac:dyDescent="0.8">
      <c r="A148" s="46" t="s">
        <v>7295</v>
      </c>
      <c r="B148" s="46" t="str">
        <f>IFERROR(IF(A148="","",A148&amp;COUNTIF(A$2:A148,A148)),"")</f>
        <v>情報科学47</v>
      </c>
      <c r="C148" s="49" t="s">
        <v>3035</v>
      </c>
      <c r="D148" s="50">
        <v>147</v>
      </c>
      <c r="E148" s="49" t="s">
        <v>69</v>
      </c>
      <c r="F148" s="49" t="s">
        <v>22</v>
      </c>
      <c r="G148" s="49" t="s">
        <v>70</v>
      </c>
      <c r="H148" s="49" t="s">
        <v>283</v>
      </c>
      <c r="I148" s="49" t="s">
        <v>2992</v>
      </c>
      <c r="J148" s="49"/>
      <c r="K148" s="49" t="s">
        <v>3065</v>
      </c>
      <c r="L148" s="49" t="s">
        <v>316</v>
      </c>
      <c r="M148" s="49" t="s">
        <v>317</v>
      </c>
      <c r="O148" s="49" t="s">
        <v>3066</v>
      </c>
      <c r="P148" s="49" t="s">
        <v>3067</v>
      </c>
      <c r="Q148" s="50">
        <v>3800</v>
      </c>
      <c r="R148" s="50">
        <v>4180</v>
      </c>
      <c r="S148" s="49" t="s">
        <v>3068</v>
      </c>
      <c r="T148" s="49" t="s">
        <v>2822</v>
      </c>
      <c r="U148" s="49" t="s">
        <v>3069</v>
      </c>
      <c r="V148" s="49" t="s">
        <v>2383</v>
      </c>
      <c r="Y148" s="50">
        <v>147</v>
      </c>
    </row>
    <row r="149" spans="1:25" x14ac:dyDescent="0.8">
      <c r="A149" s="46" t="s">
        <v>7295</v>
      </c>
      <c r="B149" s="46" t="str">
        <f>IFERROR(IF(A149="","",A149&amp;COUNTIF(A$2:A149,A149)),"")</f>
        <v>情報科学48</v>
      </c>
      <c r="C149" s="49" t="s">
        <v>3035</v>
      </c>
      <c r="D149" s="50">
        <v>148</v>
      </c>
      <c r="E149" s="49" t="s">
        <v>69</v>
      </c>
      <c r="F149" s="49" t="s">
        <v>22</v>
      </c>
      <c r="G149" s="49" t="s">
        <v>70</v>
      </c>
      <c r="H149" s="49" t="s">
        <v>283</v>
      </c>
      <c r="I149" s="49" t="s">
        <v>2992</v>
      </c>
      <c r="J149" s="49"/>
      <c r="K149" s="49" t="s">
        <v>3070</v>
      </c>
      <c r="L149" s="49" t="s">
        <v>98</v>
      </c>
      <c r="M149" s="49" t="s">
        <v>99</v>
      </c>
      <c r="O149" s="49" t="s">
        <v>3071</v>
      </c>
      <c r="P149" s="49" t="s">
        <v>359</v>
      </c>
      <c r="Q149" s="50">
        <v>2700</v>
      </c>
      <c r="R149" s="50">
        <v>2970</v>
      </c>
      <c r="S149" s="49" t="s">
        <v>3072</v>
      </c>
      <c r="T149" s="49" t="s">
        <v>2435</v>
      </c>
      <c r="U149" s="49" t="s">
        <v>3073</v>
      </c>
      <c r="V149" s="49" t="s">
        <v>2383</v>
      </c>
      <c r="Y149" s="50">
        <v>148</v>
      </c>
    </row>
    <row r="150" spans="1:25" x14ac:dyDescent="0.8">
      <c r="A150" s="46" t="s">
        <v>7295</v>
      </c>
      <c r="B150" s="46" t="str">
        <f>IFERROR(IF(A150="","",A150&amp;COUNTIF(A$2:A150,A150)),"")</f>
        <v>情報科学49</v>
      </c>
      <c r="C150" s="49" t="s">
        <v>3035</v>
      </c>
      <c r="D150" s="50">
        <v>149</v>
      </c>
      <c r="E150" s="49" t="s">
        <v>69</v>
      </c>
      <c r="F150" s="49" t="s">
        <v>22</v>
      </c>
      <c r="G150" s="49" t="s">
        <v>70</v>
      </c>
      <c r="H150" s="49" t="s">
        <v>283</v>
      </c>
      <c r="I150" s="49" t="s">
        <v>2992</v>
      </c>
      <c r="J150" s="49"/>
      <c r="K150" s="49" t="s">
        <v>3074</v>
      </c>
      <c r="L150" s="49" t="s">
        <v>98</v>
      </c>
      <c r="M150" s="49" t="s">
        <v>99</v>
      </c>
      <c r="O150" s="49" t="s">
        <v>3075</v>
      </c>
      <c r="P150" s="49" t="s">
        <v>3076</v>
      </c>
      <c r="Q150" s="50">
        <v>2000</v>
      </c>
      <c r="R150" s="50">
        <v>2200</v>
      </c>
      <c r="S150" s="49" t="s">
        <v>3077</v>
      </c>
      <c r="T150" s="49" t="s">
        <v>2405</v>
      </c>
      <c r="U150" s="49" t="s">
        <v>3078</v>
      </c>
      <c r="V150" s="49" t="s">
        <v>2383</v>
      </c>
      <c r="Y150" s="50">
        <v>149</v>
      </c>
    </row>
    <row r="151" spans="1:25" x14ac:dyDescent="0.8">
      <c r="A151" s="46" t="s">
        <v>7295</v>
      </c>
      <c r="B151" s="46" t="str">
        <f>IFERROR(IF(A151="","",A151&amp;COUNTIF(A$2:A151,A151)),"")</f>
        <v>情報科学50</v>
      </c>
      <c r="C151" s="49" t="s">
        <v>3035</v>
      </c>
      <c r="D151" s="50">
        <v>150</v>
      </c>
      <c r="E151" s="49" t="s">
        <v>69</v>
      </c>
      <c r="F151" s="49" t="s">
        <v>22</v>
      </c>
      <c r="G151" s="49" t="s">
        <v>70</v>
      </c>
      <c r="H151" s="49" t="s">
        <v>283</v>
      </c>
      <c r="I151" s="49" t="s">
        <v>2992</v>
      </c>
      <c r="J151" s="49"/>
      <c r="K151" s="49" t="s">
        <v>3079</v>
      </c>
      <c r="L151" s="49" t="s">
        <v>166</v>
      </c>
      <c r="M151" s="49" t="s">
        <v>167</v>
      </c>
      <c r="O151" s="49" t="s">
        <v>3080</v>
      </c>
      <c r="P151" s="49" t="s">
        <v>3081</v>
      </c>
      <c r="Q151" s="50">
        <v>2600</v>
      </c>
      <c r="R151" s="50">
        <v>2860</v>
      </c>
      <c r="S151" s="49" t="s">
        <v>3082</v>
      </c>
      <c r="T151" s="49" t="s">
        <v>2420</v>
      </c>
      <c r="U151" s="49" t="s">
        <v>83</v>
      </c>
      <c r="V151" s="49" t="s">
        <v>2383</v>
      </c>
      <c r="Y151" s="50">
        <v>150</v>
      </c>
    </row>
    <row r="152" spans="1:25" x14ac:dyDescent="0.8">
      <c r="A152" s="46" t="s">
        <v>7295</v>
      </c>
      <c r="B152" s="46" t="str">
        <f>IFERROR(IF(A152="","",A152&amp;COUNTIF(A$2:A152,A152)),"")</f>
        <v>情報科学51</v>
      </c>
      <c r="C152" s="49" t="s">
        <v>3035</v>
      </c>
      <c r="D152" s="50">
        <v>151</v>
      </c>
      <c r="E152" s="49" t="s">
        <v>69</v>
      </c>
      <c r="F152" s="49" t="s">
        <v>22</v>
      </c>
      <c r="G152" s="49" t="s">
        <v>70</v>
      </c>
      <c r="H152" s="49" t="s">
        <v>283</v>
      </c>
      <c r="I152" s="49" t="s">
        <v>2992</v>
      </c>
      <c r="J152" s="49"/>
      <c r="K152" s="49" t="s">
        <v>3083</v>
      </c>
      <c r="L152" s="49" t="s">
        <v>166</v>
      </c>
      <c r="M152" s="49" t="s">
        <v>167</v>
      </c>
      <c r="O152" s="49" t="s">
        <v>3084</v>
      </c>
      <c r="P152" s="49" t="s">
        <v>3085</v>
      </c>
      <c r="Q152" s="50">
        <v>4000</v>
      </c>
      <c r="R152" s="50">
        <v>4400</v>
      </c>
      <c r="S152" s="49" t="s">
        <v>3086</v>
      </c>
      <c r="T152" s="49" t="s">
        <v>2420</v>
      </c>
      <c r="U152" s="49" t="s">
        <v>3087</v>
      </c>
      <c r="V152" s="49" t="s">
        <v>2383</v>
      </c>
      <c r="Y152" s="50">
        <v>151</v>
      </c>
    </row>
    <row r="153" spans="1:25" x14ac:dyDescent="0.8">
      <c r="A153" s="46" t="s">
        <v>7300</v>
      </c>
      <c r="B153" s="46" t="str">
        <f>IFERROR(IF(A153="","",A153&amp;COUNTIF(A$2:A153,A153)),"")</f>
        <v>総記・科学一般1</v>
      </c>
      <c r="C153" s="49" t="s">
        <v>3035</v>
      </c>
      <c r="D153" s="50">
        <v>152</v>
      </c>
      <c r="E153" s="49" t="s">
        <v>69</v>
      </c>
      <c r="F153" s="49" t="s">
        <v>24</v>
      </c>
      <c r="G153" s="49" t="s">
        <v>70</v>
      </c>
      <c r="H153" s="49" t="s">
        <v>375</v>
      </c>
      <c r="K153" s="49" t="s">
        <v>3088</v>
      </c>
      <c r="L153" s="49" t="s">
        <v>119</v>
      </c>
      <c r="M153" s="49" t="s">
        <v>120</v>
      </c>
      <c r="O153" s="49" t="s">
        <v>3089</v>
      </c>
      <c r="P153" s="49" t="s">
        <v>3090</v>
      </c>
      <c r="Q153" s="50">
        <v>2000</v>
      </c>
      <c r="R153" s="50">
        <v>2200</v>
      </c>
      <c r="S153" s="49" t="s">
        <v>3091</v>
      </c>
      <c r="T153" s="49" t="s">
        <v>2456</v>
      </c>
      <c r="U153" s="49" t="s">
        <v>476</v>
      </c>
      <c r="V153" s="49" t="s">
        <v>2383</v>
      </c>
      <c r="Y153" s="50">
        <v>152</v>
      </c>
    </row>
    <row r="154" spans="1:25" x14ac:dyDescent="0.8">
      <c r="A154" s="46" t="s">
        <v>7300</v>
      </c>
      <c r="B154" s="46" t="str">
        <f>IFERROR(IF(A154="","",A154&amp;COUNTIF(A$2:A154,A154)),"")</f>
        <v>総記・科学一般2</v>
      </c>
      <c r="C154" s="49" t="s">
        <v>3035</v>
      </c>
      <c r="D154" s="50">
        <v>153</v>
      </c>
      <c r="E154" s="49" t="s">
        <v>69</v>
      </c>
      <c r="F154" s="49" t="s">
        <v>24</v>
      </c>
      <c r="G154" s="49" t="s">
        <v>70</v>
      </c>
      <c r="H154" s="49" t="s">
        <v>375</v>
      </c>
      <c r="K154" s="49" t="s">
        <v>3092</v>
      </c>
      <c r="L154" s="49" t="s">
        <v>119</v>
      </c>
      <c r="M154" s="49" t="s">
        <v>120</v>
      </c>
      <c r="O154" s="49" t="s">
        <v>3093</v>
      </c>
      <c r="P154" s="49" t="s">
        <v>3094</v>
      </c>
      <c r="Q154" s="50">
        <v>2100</v>
      </c>
      <c r="R154" s="50">
        <v>2310</v>
      </c>
      <c r="S154" s="49" t="s">
        <v>3095</v>
      </c>
      <c r="T154" s="49" t="s">
        <v>2471</v>
      </c>
      <c r="U154" s="49" t="s">
        <v>486</v>
      </c>
      <c r="V154" s="49" t="s">
        <v>2383</v>
      </c>
      <c r="Y154" s="50">
        <v>153</v>
      </c>
    </row>
    <row r="155" spans="1:25" x14ac:dyDescent="0.8">
      <c r="A155" s="46" t="s">
        <v>7300</v>
      </c>
      <c r="B155" s="46" t="str">
        <f>IFERROR(IF(A155="","",A155&amp;COUNTIF(A$2:A155,A155)),"")</f>
        <v>総記・科学一般3</v>
      </c>
      <c r="C155" s="49" t="s">
        <v>3035</v>
      </c>
      <c r="D155" s="50">
        <v>154</v>
      </c>
      <c r="E155" s="49" t="s">
        <v>69</v>
      </c>
      <c r="F155" s="49" t="s">
        <v>24</v>
      </c>
      <c r="G155" s="49" t="s">
        <v>70</v>
      </c>
      <c r="H155" s="49" t="s">
        <v>375</v>
      </c>
      <c r="K155" s="49" t="s">
        <v>3096</v>
      </c>
      <c r="L155" s="49" t="s">
        <v>87</v>
      </c>
      <c r="M155" s="49" t="s">
        <v>88</v>
      </c>
      <c r="O155" s="49" t="s">
        <v>3097</v>
      </c>
      <c r="P155" s="49" t="s">
        <v>3098</v>
      </c>
      <c r="Q155" s="50">
        <v>2600</v>
      </c>
      <c r="R155" s="50">
        <v>2860</v>
      </c>
      <c r="S155" s="49" t="s">
        <v>3099</v>
      </c>
      <c r="T155" s="49" t="s">
        <v>2394</v>
      </c>
      <c r="U155" s="49" t="s">
        <v>3100</v>
      </c>
      <c r="V155" s="49" t="s">
        <v>2383</v>
      </c>
      <c r="Y155" s="50">
        <v>154</v>
      </c>
    </row>
    <row r="156" spans="1:25" x14ac:dyDescent="0.8">
      <c r="A156" s="46" t="s">
        <v>7300</v>
      </c>
      <c r="B156" s="46" t="str">
        <f>IFERROR(IF(A156="","",A156&amp;COUNTIF(A$2:A156,A156)),"")</f>
        <v>総記・科学一般4</v>
      </c>
      <c r="C156" s="49" t="s">
        <v>3035</v>
      </c>
      <c r="D156" s="50">
        <v>155</v>
      </c>
      <c r="E156" s="49" t="s">
        <v>69</v>
      </c>
      <c r="F156" s="49" t="s">
        <v>24</v>
      </c>
      <c r="G156" s="49" t="s">
        <v>70</v>
      </c>
      <c r="H156" s="49" t="s">
        <v>375</v>
      </c>
      <c r="K156" s="49" t="s">
        <v>3101</v>
      </c>
      <c r="L156" s="49" t="s">
        <v>390</v>
      </c>
      <c r="M156" s="49" t="s">
        <v>391</v>
      </c>
      <c r="O156" s="49" t="s">
        <v>3102</v>
      </c>
      <c r="P156" s="49" t="s">
        <v>3103</v>
      </c>
      <c r="Q156" s="50">
        <v>5000</v>
      </c>
      <c r="R156" s="50">
        <v>5500</v>
      </c>
      <c r="S156" s="49" t="s">
        <v>3104</v>
      </c>
      <c r="T156" s="49" t="s">
        <v>2409</v>
      </c>
      <c r="U156" s="49" t="s">
        <v>1215</v>
      </c>
      <c r="V156" s="49" t="s">
        <v>2383</v>
      </c>
      <c r="Y156" s="50">
        <v>155</v>
      </c>
    </row>
    <row r="157" spans="1:25" x14ac:dyDescent="0.8">
      <c r="A157" s="46" t="s">
        <v>7300</v>
      </c>
      <c r="B157" s="46" t="str">
        <f>IFERROR(IF(A157="","",A157&amp;COUNTIF(A$2:A157,A157)),"")</f>
        <v>総記・科学一般5</v>
      </c>
      <c r="C157" s="49" t="s">
        <v>3105</v>
      </c>
      <c r="D157" s="50">
        <v>156</v>
      </c>
      <c r="E157" s="49" t="s">
        <v>69</v>
      </c>
      <c r="F157" s="49" t="s">
        <v>24</v>
      </c>
      <c r="G157" s="49" t="s">
        <v>70</v>
      </c>
      <c r="H157" s="49" t="s">
        <v>375</v>
      </c>
      <c r="L157" s="49" t="s">
        <v>397</v>
      </c>
      <c r="M157" s="49" t="s">
        <v>398</v>
      </c>
      <c r="O157" s="49" t="s">
        <v>3106</v>
      </c>
      <c r="Q157" s="50">
        <v>3400</v>
      </c>
      <c r="R157" s="50">
        <v>3740</v>
      </c>
      <c r="S157" s="49" t="s">
        <v>3107</v>
      </c>
      <c r="T157" s="49" t="s">
        <v>2489</v>
      </c>
      <c r="V157" s="49" t="s">
        <v>7291</v>
      </c>
      <c r="Y157" s="50">
        <v>156</v>
      </c>
    </row>
    <row r="158" spans="1:25" x14ac:dyDescent="0.8">
      <c r="A158" s="46" t="s">
        <v>7300</v>
      </c>
      <c r="B158" s="46" t="str">
        <f>IFERROR(IF(A158="","",A158&amp;COUNTIF(A$2:A158,A158)),"")</f>
        <v>総記・科学一般6</v>
      </c>
      <c r="C158" s="49" t="s">
        <v>3105</v>
      </c>
      <c r="D158" s="50">
        <v>157</v>
      </c>
      <c r="E158" s="49" t="s">
        <v>69</v>
      </c>
      <c r="F158" s="49" t="s">
        <v>24</v>
      </c>
      <c r="G158" s="49" t="s">
        <v>70</v>
      </c>
      <c r="H158" s="49" t="s">
        <v>375</v>
      </c>
      <c r="L158" s="49" t="s">
        <v>397</v>
      </c>
      <c r="M158" s="49" t="s">
        <v>398</v>
      </c>
      <c r="O158" s="49" t="s">
        <v>3108</v>
      </c>
      <c r="P158" s="49" t="s">
        <v>3109</v>
      </c>
      <c r="Q158" s="50">
        <v>11500</v>
      </c>
      <c r="R158" s="50">
        <v>12650</v>
      </c>
      <c r="S158" s="49" t="s">
        <v>3110</v>
      </c>
      <c r="T158" s="49" t="s">
        <v>2394</v>
      </c>
      <c r="Y158" s="50">
        <v>157</v>
      </c>
    </row>
    <row r="159" spans="1:25" x14ac:dyDescent="0.8">
      <c r="A159" s="46" t="s">
        <v>7300</v>
      </c>
      <c r="B159" s="46" t="str">
        <f>IFERROR(IF(A159="","",A159&amp;COUNTIF(A$2:A159,A159)),"")</f>
        <v>総記・科学一般7</v>
      </c>
      <c r="C159" s="49" t="s">
        <v>3105</v>
      </c>
      <c r="D159" s="50">
        <v>158</v>
      </c>
      <c r="E159" s="49" t="s">
        <v>69</v>
      </c>
      <c r="F159" s="49" t="s">
        <v>24</v>
      </c>
      <c r="G159" s="49" t="s">
        <v>70</v>
      </c>
      <c r="H159" s="49" t="s">
        <v>375</v>
      </c>
      <c r="K159" s="49" t="s">
        <v>3111</v>
      </c>
      <c r="L159" s="49" t="s">
        <v>440</v>
      </c>
      <c r="M159" s="49" t="s">
        <v>441</v>
      </c>
      <c r="O159" s="49" t="s">
        <v>3112</v>
      </c>
      <c r="P159" s="49" t="s">
        <v>3113</v>
      </c>
      <c r="Q159" s="50">
        <v>4000</v>
      </c>
      <c r="R159" s="50">
        <v>4400</v>
      </c>
      <c r="S159" s="49" t="s">
        <v>3114</v>
      </c>
      <c r="T159" s="49" t="s">
        <v>3115</v>
      </c>
      <c r="U159" s="49" t="s">
        <v>3116</v>
      </c>
      <c r="V159" s="49" t="s">
        <v>2383</v>
      </c>
      <c r="Y159" s="50">
        <v>158</v>
      </c>
    </row>
    <row r="160" spans="1:25" x14ac:dyDescent="0.8">
      <c r="A160" s="46" t="s">
        <v>7304</v>
      </c>
      <c r="B160" s="46" t="str">
        <f>IFERROR(IF(A160="","",A160&amp;COUNTIF(A$2:A160,A160)),"")</f>
        <v>論文1</v>
      </c>
      <c r="C160" s="49" t="s">
        <v>3105</v>
      </c>
      <c r="D160" s="50">
        <v>159</v>
      </c>
      <c r="E160" s="49" t="s">
        <v>69</v>
      </c>
      <c r="F160" s="49" t="s">
        <v>26</v>
      </c>
      <c r="G160" s="49" t="s">
        <v>70</v>
      </c>
      <c r="H160" s="49" t="s">
        <v>1584</v>
      </c>
      <c r="K160" s="49" t="s">
        <v>3117</v>
      </c>
      <c r="L160" s="49" t="s">
        <v>309</v>
      </c>
      <c r="M160" s="49" t="s">
        <v>310</v>
      </c>
      <c r="O160" s="49" t="s">
        <v>3118</v>
      </c>
      <c r="P160" s="49" t="s">
        <v>3119</v>
      </c>
      <c r="Q160" s="50">
        <v>1800</v>
      </c>
      <c r="R160" s="50">
        <v>1980</v>
      </c>
      <c r="S160" s="49" t="s">
        <v>3120</v>
      </c>
      <c r="T160" s="49" t="s">
        <v>2630</v>
      </c>
      <c r="U160" s="49" t="s">
        <v>3121</v>
      </c>
      <c r="V160" s="49" t="s">
        <v>2383</v>
      </c>
      <c r="Y160" s="50">
        <v>159</v>
      </c>
    </row>
    <row r="161" spans="1:25" x14ac:dyDescent="0.8">
      <c r="A161" s="46" t="s">
        <v>7304</v>
      </c>
      <c r="B161" s="46" t="str">
        <f>IFERROR(IF(A161="","",A161&amp;COUNTIF(A$2:A161,A161)),"")</f>
        <v>論文2</v>
      </c>
      <c r="C161" s="49" t="s">
        <v>3105</v>
      </c>
      <c r="D161" s="50">
        <v>160</v>
      </c>
      <c r="E161" s="49" t="s">
        <v>69</v>
      </c>
      <c r="F161" s="49" t="s">
        <v>26</v>
      </c>
      <c r="G161" s="49" t="s">
        <v>70</v>
      </c>
      <c r="H161" s="49" t="s">
        <v>1584</v>
      </c>
      <c r="K161" s="49" t="s">
        <v>3122</v>
      </c>
      <c r="L161" s="49" t="s">
        <v>309</v>
      </c>
      <c r="M161" s="49" t="s">
        <v>310</v>
      </c>
      <c r="O161" s="49" t="s">
        <v>3123</v>
      </c>
      <c r="P161" s="49" t="s">
        <v>3124</v>
      </c>
      <c r="Q161" s="50">
        <v>1800</v>
      </c>
      <c r="R161" s="50">
        <v>1980</v>
      </c>
      <c r="S161" s="49" t="s">
        <v>3125</v>
      </c>
      <c r="T161" s="49" t="s">
        <v>2630</v>
      </c>
      <c r="U161" s="49" t="s">
        <v>3121</v>
      </c>
      <c r="V161" s="49" t="s">
        <v>2383</v>
      </c>
      <c r="Y161" s="50">
        <v>160</v>
      </c>
    </row>
    <row r="162" spans="1:25" x14ac:dyDescent="0.8">
      <c r="A162" s="46" t="s">
        <v>7304</v>
      </c>
      <c r="B162" s="46" t="str">
        <f>IFERROR(IF(A162="","",A162&amp;COUNTIF(A$2:A162,A162)),"")</f>
        <v>論文3</v>
      </c>
      <c r="C162" s="49" t="s">
        <v>3105</v>
      </c>
      <c r="D162" s="50">
        <v>161</v>
      </c>
      <c r="E162" s="49" t="s">
        <v>69</v>
      </c>
      <c r="F162" s="49" t="s">
        <v>26</v>
      </c>
      <c r="G162" s="49" t="s">
        <v>70</v>
      </c>
      <c r="H162" s="49" t="s">
        <v>1584</v>
      </c>
      <c r="K162" s="49" t="s">
        <v>3126</v>
      </c>
      <c r="L162" s="49" t="s">
        <v>166</v>
      </c>
      <c r="M162" s="49" t="s">
        <v>167</v>
      </c>
      <c r="O162" s="49" t="s">
        <v>3127</v>
      </c>
      <c r="P162" s="49" t="s">
        <v>3128</v>
      </c>
      <c r="Q162" s="50">
        <v>2800</v>
      </c>
      <c r="R162" s="50">
        <v>3080</v>
      </c>
      <c r="S162" s="49" t="s">
        <v>3129</v>
      </c>
      <c r="T162" s="49" t="s">
        <v>2400</v>
      </c>
      <c r="U162" s="49" t="s">
        <v>83</v>
      </c>
      <c r="V162" s="49" t="s">
        <v>2383</v>
      </c>
      <c r="Y162" s="50">
        <v>161</v>
      </c>
    </row>
    <row r="163" spans="1:25" x14ac:dyDescent="0.8">
      <c r="A163" s="46" t="s">
        <v>7307</v>
      </c>
      <c r="B163" s="46" t="str">
        <f>IFERROR(IF(A163="","",A163&amp;COUNTIF(A$2:A163,A163)),"")</f>
        <v>哲学・思想・言語1</v>
      </c>
      <c r="C163" s="49" t="s">
        <v>3105</v>
      </c>
      <c r="D163" s="50">
        <v>162</v>
      </c>
      <c r="E163" s="49" t="s">
        <v>69</v>
      </c>
      <c r="F163" s="49" t="s">
        <v>28</v>
      </c>
      <c r="G163" s="49" t="s">
        <v>70</v>
      </c>
      <c r="H163" s="49" t="s">
        <v>399</v>
      </c>
      <c r="K163" s="49" t="s">
        <v>3130</v>
      </c>
      <c r="L163" s="49" t="s">
        <v>400</v>
      </c>
      <c r="M163" s="49" t="s">
        <v>401</v>
      </c>
      <c r="O163" s="49" t="s">
        <v>3131</v>
      </c>
      <c r="P163" s="49" t="s">
        <v>3132</v>
      </c>
      <c r="Q163" s="50">
        <v>6200</v>
      </c>
      <c r="R163" s="50">
        <v>6820</v>
      </c>
      <c r="S163" s="49" t="s">
        <v>3133</v>
      </c>
      <c r="T163" s="49" t="s">
        <v>2388</v>
      </c>
      <c r="U163" s="49" t="s">
        <v>565</v>
      </c>
      <c r="V163" s="49" t="s">
        <v>2383</v>
      </c>
      <c r="Y163" s="50">
        <v>162</v>
      </c>
    </row>
    <row r="164" spans="1:25" x14ac:dyDescent="0.8">
      <c r="A164" s="46" t="s">
        <v>7307</v>
      </c>
      <c r="B164" s="46" t="str">
        <f>IFERROR(IF(A164="","",A164&amp;COUNTIF(A$2:A164,A164)),"")</f>
        <v>哲学・思想・言語2</v>
      </c>
      <c r="C164" s="49" t="s">
        <v>3105</v>
      </c>
      <c r="D164" s="50">
        <v>163</v>
      </c>
      <c r="E164" s="49" t="s">
        <v>69</v>
      </c>
      <c r="F164" s="49" t="s">
        <v>28</v>
      </c>
      <c r="G164" s="49" t="s">
        <v>70</v>
      </c>
      <c r="H164" s="49" t="s">
        <v>399</v>
      </c>
      <c r="K164" s="49" t="s">
        <v>3134</v>
      </c>
      <c r="L164" s="49" t="s">
        <v>72</v>
      </c>
      <c r="M164" s="49" t="s">
        <v>73</v>
      </c>
      <c r="O164" s="49" t="s">
        <v>3135</v>
      </c>
      <c r="P164" s="49" t="s">
        <v>3136</v>
      </c>
      <c r="Q164" s="50">
        <v>27000</v>
      </c>
      <c r="R164" s="50">
        <v>29700</v>
      </c>
      <c r="S164" s="49" t="s">
        <v>3137</v>
      </c>
      <c r="T164" s="49" t="s">
        <v>2405</v>
      </c>
      <c r="U164" s="49" t="s">
        <v>3138</v>
      </c>
      <c r="V164" s="49" t="s">
        <v>2383</v>
      </c>
      <c r="Y164" s="50">
        <v>163</v>
      </c>
    </row>
    <row r="165" spans="1:25" x14ac:dyDescent="0.8">
      <c r="A165" s="46" t="s">
        <v>7307</v>
      </c>
      <c r="B165" s="46" t="str">
        <f>IFERROR(IF(A165="","",A165&amp;COUNTIF(A$2:A165,A165)),"")</f>
        <v>哲学・思想・言語3</v>
      </c>
      <c r="C165" s="49" t="s">
        <v>3105</v>
      </c>
      <c r="D165" s="50">
        <v>164</v>
      </c>
      <c r="E165" s="49" t="s">
        <v>69</v>
      </c>
      <c r="F165" s="49" t="s">
        <v>28</v>
      </c>
      <c r="G165" s="49" t="s">
        <v>70</v>
      </c>
      <c r="H165" s="49" t="s">
        <v>399</v>
      </c>
      <c r="K165" s="49" t="s">
        <v>3139</v>
      </c>
      <c r="L165" s="49" t="s">
        <v>554</v>
      </c>
      <c r="M165" s="49" t="s">
        <v>555</v>
      </c>
      <c r="O165" s="49" t="s">
        <v>3140</v>
      </c>
      <c r="P165" s="49" t="s">
        <v>3141</v>
      </c>
      <c r="Q165" s="50">
        <v>4500</v>
      </c>
      <c r="R165" s="50">
        <v>4950</v>
      </c>
      <c r="S165" s="49" t="s">
        <v>3142</v>
      </c>
      <c r="T165" s="49" t="s">
        <v>2516</v>
      </c>
      <c r="U165" s="49" t="s">
        <v>1137</v>
      </c>
      <c r="V165" s="49" t="s">
        <v>2383</v>
      </c>
      <c r="Y165" s="50">
        <v>164</v>
      </c>
    </row>
    <row r="166" spans="1:25" x14ac:dyDescent="0.8">
      <c r="A166" s="46" t="s">
        <v>7307</v>
      </c>
      <c r="B166" s="46" t="str">
        <f>IFERROR(IF(A166="","",A166&amp;COUNTIF(A$2:A166,A166)),"")</f>
        <v>哲学・思想・言語4</v>
      </c>
      <c r="C166" s="49" t="s">
        <v>3105</v>
      </c>
      <c r="D166" s="50">
        <v>165</v>
      </c>
      <c r="E166" s="49" t="s">
        <v>69</v>
      </c>
      <c r="F166" s="49" t="s">
        <v>28</v>
      </c>
      <c r="G166" s="49" t="s">
        <v>70</v>
      </c>
      <c r="H166" s="49" t="s">
        <v>399</v>
      </c>
      <c r="K166" s="49" t="s">
        <v>3143</v>
      </c>
      <c r="L166" s="49" t="s">
        <v>554</v>
      </c>
      <c r="M166" s="49" t="s">
        <v>555</v>
      </c>
      <c r="O166" s="49" t="s">
        <v>3144</v>
      </c>
      <c r="P166" s="49" t="s">
        <v>3145</v>
      </c>
      <c r="Q166" s="50">
        <v>5200</v>
      </c>
      <c r="R166" s="50">
        <v>5720</v>
      </c>
      <c r="S166" s="49" t="s">
        <v>3146</v>
      </c>
      <c r="T166" s="49" t="s">
        <v>2435</v>
      </c>
      <c r="U166" s="49" t="s">
        <v>3147</v>
      </c>
      <c r="V166" s="49" t="s">
        <v>2383</v>
      </c>
      <c r="Y166" s="50">
        <v>165</v>
      </c>
    </row>
    <row r="167" spans="1:25" x14ac:dyDescent="0.8">
      <c r="A167" s="46" t="s">
        <v>7307</v>
      </c>
      <c r="B167" s="46" t="str">
        <f>IFERROR(IF(A167="","",A167&amp;COUNTIF(A$2:A167,A167)),"")</f>
        <v>哲学・思想・言語5</v>
      </c>
      <c r="C167" s="49" t="s">
        <v>3105</v>
      </c>
      <c r="D167" s="50">
        <v>166</v>
      </c>
      <c r="E167" s="49" t="s">
        <v>69</v>
      </c>
      <c r="F167" s="49" t="s">
        <v>28</v>
      </c>
      <c r="G167" s="49" t="s">
        <v>70</v>
      </c>
      <c r="H167" s="49" t="s">
        <v>399</v>
      </c>
      <c r="K167" s="49" t="s">
        <v>3148</v>
      </c>
      <c r="L167" s="49" t="s">
        <v>409</v>
      </c>
      <c r="M167" s="49" t="s">
        <v>410</v>
      </c>
      <c r="O167" s="49" t="s">
        <v>3149</v>
      </c>
      <c r="P167" s="49" t="s">
        <v>3150</v>
      </c>
      <c r="Q167" s="50">
        <v>2200</v>
      </c>
      <c r="R167" s="50">
        <v>2420</v>
      </c>
      <c r="S167" s="49" t="s">
        <v>3151</v>
      </c>
      <c r="T167" s="49" t="s">
        <v>2388</v>
      </c>
      <c r="U167" s="49" t="s">
        <v>3152</v>
      </c>
      <c r="V167" s="49" t="s">
        <v>2383</v>
      </c>
      <c r="Y167" s="50">
        <v>166</v>
      </c>
    </row>
    <row r="168" spans="1:25" x14ac:dyDescent="0.8">
      <c r="A168" s="46" t="s">
        <v>7307</v>
      </c>
      <c r="B168" s="46" t="str">
        <f>IFERROR(IF(A168="","",A168&amp;COUNTIF(A$2:A168,A168)),"")</f>
        <v>哲学・思想・言語6</v>
      </c>
      <c r="C168" s="49" t="s">
        <v>3105</v>
      </c>
      <c r="D168" s="50">
        <v>167</v>
      </c>
      <c r="E168" s="49" t="s">
        <v>69</v>
      </c>
      <c r="F168" s="49" t="s">
        <v>28</v>
      </c>
      <c r="G168" s="49" t="s">
        <v>70</v>
      </c>
      <c r="H168" s="49" t="s">
        <v>399</v>
      </c>
      <c r="K168" s="49" t="s">
        <v>3153</v>
      </c>
      <c r="L168" s="49" t="s">
        <v>409</v>
      </c>
      <c r="M168" s="49" t="s">
        <v>410</v>
      </c>
      <c r="O168" s="49" t="s">
        <v>3154</v>
      </c>
      <c r="P168" s="49" t="s">
        <v>3155</v>
      </c>
      <c r="Q168" s="50">
        <v>2000</v>
      </c>
      <c r="R168" s="50">
        <v>2200</v>
      </c>
      <c r="S168" s="49" t="s">
        <v>3156</v>
      </c>
      <c r="T168" s="49" t="s">
        <v>2489</v>
      </c>
      <c r="U168" s="49" t="s">
        <v>3157</v>
      </c>
      <c r="V168" s="49" t="s">
        <v>2383</v>
      </c>
      <c r="Y168" s="50">
        <v>167</v>
      </c>
    </row>
    <row r="169" spans="1:25" x14ac:dyDescent="0.8">
      <c r="A169" s="46" t="s">
        <v>7307</v>
      </c>
      <c r="B169" s="46" t="str">
        <f>IFERROR(IF(A169="","",A169&amp;COUNTIF(A$2:A169,A169)),"")</f>
        <v>哲学・思想・言語7</v>
      </c>
      <c r="C169" s="49" t="s">
        <v>3105</v>
      </c>
      <c r="D169" s="50">
        <v>168</v>
      </c>
      <c r="E169" s="49" t="s">
        <v>69</v>
      </c>
      <c r="F169" s="49" t="s">
        <v>28</v>
      </c>
      <c r="G169" s="49" t="s">
        <v>70</v>
      </c>
      <c r="H169" s="49" t="s">
        <v>399</v>
      </c>
      <c r="K169" s="49" t="s">
        <v>3158</v>
      </c>
      <c r="L169" s="49" t="s">
        <v>416</v>
      </c>
      <c r="M169" s="49" t="s">
        <v>417</v>
      </c>
      <c r="O169" s="49" t="s">
        <v>3159</v>
      </c>
      <c r="P169" s="49" t="s">
        <v>3160</v>
      </c>
      <c r="Q169" s="50">
        <v>6800</v>
      </c>
      <c r="R169" s="50">
        <v>7480</v>
      </c>
      <c r="S169" s="49" t="s">
        <v>3161</v>
      </c>
      <c r="T169" s="49" t="s">
        <v>2516</v>
      </c>
      <c r="U169" s="49" t="s">
        <v>413</v>
      </c>
      <c r="V169" s="49" t="s">
        <v>2383</v>
      </c>
      <c r="Y169" s="50">
        <v>168</v>
      </c>
    </row>
    <row r="170" spans="1:25" x14ac:dyDescent="0.8">
      <c r="A170" s="46" t="s">
        <v>7307</v>
      </c>
      <c r="B170" s="46" t="str">
        <f>IFERROR(IF(A170="","",A170&amp;COUNTIF(A$2:A170,A170)),"")</f>
        <v>哲学・思想・言語8</v>
      </c>
      <c r="C170" s="49" t="s">
        <v>3162</v>
      </c>
      <c r="D170" s="50">
        <v>169</v>
      </c>
      <c r="E170" s="49" t="s">
        <v>69</v>
      </c>
      <c r="F170" s="49" t="s">
        <v>28</v>
      </c>
      <c r="G170" s="49" t="s">
        <v>70</v>
      </c>
      <c r="H170" s="49" t="s">
        <v>399</v>
      </c>
      <c r="K170" s="49" t="s">
        <v>3163</v>
      </c>
      <c r="L170" s="49" t="s">
        <v>416</v>
      </c>
      <c r="M170" s="49" t="s">
        <v>417</v>
      </c>
      <c r="O170" s="49" t="s">
        <v>3164</v>
      </c>
      <c r="P170" s="49" t="s">
        <v>3165</v>
      </c>
      <c r="Q170" s="50">
        <v>4500</v>
      </c>
      <c r="R170" s="50">
        <v>4950</v>
      </c>
      <c r="S170" s="49" t="s">
        <v>3166</v>
      </c>
      <c r="T170" s="49" t="s">
        <v>2388</v>
      </c>
      <c r="U170" s="49" t="s">
        <v>95</v>
      </c>
      <c r="V170" s="49" t="s">
        <v>2383</v>
      </c>
      <c r="Y170" s="50">
        <v>169</v>
      </c>
    </row>
    <row r="171" spans="1:25" x14ac:dyDescent="0.8">
      <c r="A171" s="46" t="s">
        <v>7307</v>
      </c>
      <c r="B171" s="46" t="str">
        <f>IFERROR(IF(A171="","",A171&amp;COUNTIF(A$2:A171,A171)),"")</f>
        <v>哲学・思想・言語9</v>
      </c>
      <c r="C171" s="49" t="s">
        <v>3162</v>
      </c>
      <c r="D171" s="50">
        <v>170</v>
      </c>
      <c r="E171" s="49" t="s">
        <v>69</v>
      </c>
      <c r="F171" s="49" t="s">
        <v>28</v>
      </c>
      <c r="G171" s="49" t="s">
        <v>70</v>
      </c>
      <c r="H171" s="49" t="s">
        <v>399</v>
      </c>
      <c r="K171" s="49" t="s">
        <v>3167</v>
      </c>
      <c r="L171" s="49" t="s">
        <v>416</v>
      </c>
      <c r="M171" s="49" t="s">
        <v>417</v>
      </c>
      <c r="O171" s="49" t="s">
        <v>3168</v>
      </c>
      <c r="P171" s="49" t="s">
        <v>3169</v>
      </c>
      <c r="Q171" s="50">
        <v>5000</v>
      </c>
      <c r="R171" s="50">
        <v>5500</v>
      </c>
      <c r="S171" s="49" t="s">
        <v>3170</v>
      </c>
      <c r="T171" s="49" t="s">
        <v>2516</v>
      </c>
      <c r="U171" s="49" t="s">
        <v>197</v>
      </c>
      <c r="V171" s="49" t="s">
        <v>2383</v>
      </c>
      <c r="Y171" s="50">
        <v>170</v>
      </c>
    </row>
    <row r="172" spans="1:25" x14ac:dyDescent="0.8">
      <c r="A172" s="46" t="s">
        <v>7307</v>
      </c>
      <c r="B172" s="46" t="str">
        <f>IFERROR(IF(A172="","",A172&amp;COUNTIF(A$2:A172,A172)),"")</f>
        <v>哲学・思想・言語10</v>
      </c>
      <c r="C172" s="49" t="s">
        <v>3162</v>
      </c>
      <c r="D172" s="50">
        <v>171</v>
      </c>
      <c r="E172" s="49" t="s">
        <v>69</v>
      </c>
      <c r="F172" s="49" t="s">
        <v>28</v>
      </c>
      <c r="G172" s="49" t="s">
        <v>70</v>
      </c>
      <c r="H172" s="49" t="s">
        <v>399</v>
      </c>
      <c r="K172" s="49" t="s">
        <v>3171</v>
      </c>
      <c r="L172" s="49" t="s">
        <v>421</v>
      </c>
      <c r="M172" s="49" t="s">
        <v>422</v>
      </c>
      <c r="O172" s="49" t="s">
        <v>3172</v>
      </c>
      <c r="P172" s="49" t="s">
        <v>3173</v>
      </c>
      <c r="Q172" s="50">
        <v>15000</v>
      </c>
      <c r="R172" s="50">
        <v>16500</v>
      </c>
      <c r="S172" s="49" t="s">
        <v>3174</v>
      </c>
      <c r="T172" s="49" t="s">
        <v>3175</v>
      </c>
      <c r="U172" s="49" t="s">
        <v>3176</v>
      </c>
      <c r="V172" s="49" t="s">
        <v>2383</v>
      </c>
      <c r="Y172" s="50">
        <v>171</v>
      </c>
    </row>
    <row r="173" spans="1:25" x14ac:dyDescent="0.8">
      <c r="A173" s="46" t="s">
        <v>7307</v>
      </c>
      <c r="B173" s="46" t="str">
        <f>IFERROR(IF(A173="","",A173&amp;COUNTIF(A$2:A173,A173)),"")</f>
        <v>哲学・思想・言語11</v>
      </c>
      <c r="C173" s="49" t="s">
        <v>3162</v>
      </c>
      <c r="D173" s="50">
        <v>172</v>
      </c>
      <c r="E173" s="49" t="s">
        <v>69</v>
      </c>
      <c r="F173" s="49" t="s">
        <v>28</v>
      </c>
      <c r="G173" s="49" t="s">
        <v>70</v>
      </c>
      <c r="H173" s="49" t="s">
        <v>399</v>
      </c>
      <c r="K173" s="49" t="s">
        <v>3177</v>
      </c>
      <c r="L173" s="49" t="s">
        <v>514</v>
      </c>
      <c r="M173" s="49" t="s">
        <v>515</v>
      </c>
      <c r="O173" s="49" t="s">
        <v>3178</v>
      </c>
      <c r="P173" s="49" t="s">
        <v>3179</v>
      </c>
      <c r="Q173" s="50">
        <v>4800</v>
      </c>
      <c r="R173" s="50">
        <v>5280</v>
      </c>
      <c r="S173" s="49" t="s">
        <v>3180</v>
      </c>
      <c r="T173" s="49" t="s">
        <v>2435</v>
      </c>
      <c r="U173" s="49" t="s">
        <v>618</v>
      </c>
      <c r="V173" s="49" t="s">
        <v>2383</v>
      </c>
      <c r="Y173" s="50">
        <v>172</v>
      </c>
    </row>
    <row r="174" spans="1:25" x14ac:dyDescent="0.8">
      <c r="A174" s="46" t="s">
        <v>7307</v>
      </c>
      <c r="B174" s="46" t="str">
        <f>IFERROR(IF(A174="","",A174&amp;COUNTIF(A$2:A174,A174)),"")</f>
        <v>哲学・思想・言語12</v>
      </c>
      <c r="C174" s="49" t="s">
        <v>3162</v>
      </c>
      <c r="D174" s="50">
        <v>173</v>
      </c>
      <c r="E174" s="49" t="s">
        <v>69</v>
      </c>
      <c r="F174" s="49" t="s">
        <v>28</v>
      </c>
      <c r="G174" s="49" t="s">
        <v>70</v>
      </c>
      <c r="H174" s="49" t="s">
        <v>399</v>
      </c>
      <c r="K174" s="49" t="s">
        <v>3181</v>
      </c>
      <c r="L174" s="49" t="s">
        <v>1294</v>
      </c>
      <c r="M174" s="49" t="s">
        <v>1295</v>
      </c>
      <c r="O174" s="49" t="s">
        <v>3182</v>
      </c>
      <c r="P174" s="49" t="s">
        <v>3183</v>
      </c>
      <c r="Q174" s="50">
        <v>3500</v>
      </c>
      <c r="R174" s="50">
        <v>3850</v>
      </c>
      <c r="S174" s="49" t="s">
        <v>3184</v>
      </c>
      <c r="T174" s="49" t="s">
        <v>2388</v>
      </c>
      <c r="U174" s="49" t="s">
        <v>3185</v>
      </c>
      <c r="V174" s="49" t="s">
        <v>2383</v>
      </c>
      <c r="Y174" s="50">
        <v>173</v>
      </c>
    </row>
    <row r="175" spans="1:25" x14ac:dyDescent="0.8">
      <c r="A175" s="46" t="s">
        <v>7307</v>
      </c>
      <c r="B175" s="46" t="str">
        <f>IFERROR(IF(A175="","",A175&amp;COUNTIF(A$2:A175,A175)),"")</f>
        <v>哲学・思想・言語13</v>
      </c>
      <c r="C175" s="49" t="s">
        <v>3162</v>
      </c>
      <c r="D175" s="50">
        <v>174</v>
      </c>
      <c r="E175" s="49" t="s">
        <v>69</v>
      </c>
      <c r="F175" s="49" t="s">
        <v>28</v>
      </c>
      <c r="G175" s="49" t="s">
        <v>70</v>
      </c>
      <c r="H175" s="49" t="s">
        <v>399</v>
      </c>
      <c r="K175" s="49" t="s">
        <v>3186</v>
      </c>
      <c r="L175" s="49" t="s">
        <v>424</v>
      </c>
      <c r="M175" s="49" t="s">
        <v>425</v>
      </c>
      <c r="O175" s="49" t="s">
        <v>3187</v>
      </c>
      <c r="P175" s="49" t="s">
        <v>3188</v>
      </c>
      <c r="Q175" s="50">
        <v>4500</v>
      </c>
      <c r="R175" s="50">
        <v>4950</v>
      </c>
      <c r="S175" s="49" t="s">
        <v>3189</v>
      </c>
      <c r="T175" s="49" t="s">
        <v>2822</v>
      </c>
      <c r="U175" s="49" t="s">
        <v>3190</v>
      </c>
      <c r="V175" s="49" t="s">
        <v>2383</v>
      </c>
      <c r="Y175" s="50">
        <v>174</v>
      </c>
    </row>
    <row r="176" spans="1:25" x14ac:dyDescent="0.8">
      <c r="A176" s="46" t="s">
        <v>7307</v>
      </c>
      <c r="B176" s="46" t="str">
        <f>IFERROR(IF(A176="","",A176&amp;COUNTIF(A$2:A176,A176)),"")</f>
        <v>哲学・思想・言語14</v>
      </c>
      <c r="C176" s="49" t="s">
        <v>3162</v>
      </c>
      <c r="D176" s="50">
        <v>175</v>
      </c>
      <c r="E176" s="49" t="s">
        <v>69</v>
      </c>
      <c r="F176" s="49" t="s">
        <v>28</v>
      </c>
      <c r="G176" s="49" t="s">
        <v>70</v>
      </c>
      <c r="H176" s="49" t="s">
        <v>399</v>
      </c>
      <c r="K176" s="49" t="s">
        <v>3191</v>
      </c>
      <c r="L176" s="49" t="s">
        <v>424</v>
      </c>
      <c r="M176" s="49" t="s">
        <v>425</v>
      </c>
      <c r="O176" s="49" t="s">
        <v>3192</v>
      </c>
      <c r="P176" s="49" t="s">
        <v>3193</v>
      </c>
      <c r="Q176" s="50">
        <v>2600</v>
      </c>
      <c r="R176" s="50">
        <v>2860</v>
      </c>
      <c r="S176" s="49" t="s">
        <v>3194</v>
      </c>
      <c r="T176" s="49" t="s">
        <v>2822</v>
      </c>
      <c r="U176" s="49" t="s">
        <v>3195</v>
      </c>
      <c r="V176" s="49" t="s">
        <v>2383</v>
      </c>
      <c r="Y176" s="50">
        <v>175</v>
      </c>
    </row>
    <row r="177" spans="1:25" x14ac:dyDescent="0.8">
      <c r="A177" s="46" t="s">
        <v>7307</v>
      </c>
      <c r="B177" s="46" t="str">
        <f>IFERROR(IF(A177="","",A177&amp;COUNTIF(A$2:A177,A177)),"")</f>
        <v>哲学・思想・言語15</v>
      </c>
      <c r="C177" s="49" t="s">
        <v>3162</v>
      </c>
      <c r="D177" s="50">
        <v>176</v>
      </c>
      <c r="E177" s="49" t="s">
        <v>69</v>
      </c>
      <c r="F177" s="49" t="s">
        <v>28</v>
      </c>
      <c r="G177" s="49" t="s">
        <v>70</v>
      </c>
      <c r="H177" s="49" t="s">
        <v>399</v>
      </c>
      <c r="K177" s="49" t="s">
        <v>3196</v>
      </c>
      <c r="L177" s="49" t="s">
        <v>424</v>
      </c>
      <c r="M177" s="49" t="s">
        <v>425</v>
      </c>
      <c r="O177" s="49" t="s">
        <v>3197</v>
      </c>
      <c r="P177" s="49" t="s">
        <v>3198</v>
      </c>
      <c r="Q177" s="50">
        <v>4500</v>
      </c>
      <c r="R177" s="50">
        <v>4950</v>
      </c>
      <c r="S177" s="49" t="s">
        <v>3199</v>
      </c>
      <c r="T177" s="49" t="s">
        <v>2822</v>
      </c>
      <c r="U177" s="49" t="s">
        <v>3200</v>
      </c>
      <c r="V177" s="49" t="s">
        <v>2383</v>
      </c>
      <c r="Y177" s="50">
        <v>176</v>
      </c>
    </row>
    <row r="178" spans="1:25" x14ac:dyDescent="0.8">
      <c r="A178" s="46" t="s">
        <v>7307</v>
      </c>
      <c r="B178" s="46" t="str">
        <f>IFERROR(IF(A178="","",A178&amp;COUNTIF(A$2:A178,A178)),"")</f>
        <v>哲学・思想・言語16</v>
      </c>
      <c r="C178" s="49" t="s">
        <v>3162</v>
      </c>
      <c r="D178" s="50">
        <v>177</v>
      </c>
      <c r="E178" s="49" t="s">
        <v>69</v>
      </c>
      <c r="F178" s="49" t="s">
        <v>28</v>
      </c>
      <c r="G178" s="49" t="s">
        <v>70</v>
      </c>
      <c r="H178" s="49" t="s">
        <v>399</v>
      </c>
      <c r="K178" s="49" t="s">
        <v>3201</v>
      </c>
      <c r="L178" s="49" t="s">
        <v>426</v>
      </c>
      <c r="M178" s="49" t="s">
        <v>427</v>
      </c>
      <c r="O178" s="49" t="s">
        <v>3202</v>
      </c>
      <c r="P178" s="49" t="s">
        <v>3203</v>
      </c>
      <c r="Q178" s="50">
        <v>5000</v>
      </c>
      <c r="R178" s="50">
        <v>5500</v>
      </c>
      <c r="S178" s="49" t="s">
        <v>3204</v>
      </c>
      <c r="T178" s="49" t="s">
        <v>3205</v>
      </c>
      <c r="U178" s="49" t="s">
        <v>1853</v>
      </c>
      <c r="V178" s="49" t="s">
        <v>2383</v>
      </c>
      <c r="Y178" s="50">
        <v>177</v>
      </c>
    </row>
    <row r="179" spans="1:25" x14ac:dyDescent="0.8">
      <c r="A179" s="46" t="s">
        <v>7307</v>
      </c>
      <c r="B179" s="46" t="str">
        <f>IFERROR(IF(A179="","",A179&amp;COUNTIF(A$2:A179,A179)),"")</f>
        <v>哲学・思想・言語17</v>
      </c>
      <c r="C179" s="49" t="s">
        <v>3162</v>
      </c>
      <c r="D179" s="50">
        <v>178</v>
      </c>
      <c r="E179" s="49" t="s">
        <v>69</v>
      </c>
      <c r="F179" s="49" t="s">
        <v>28</v>
      </c>
      <c r="G179" s="49" t="s">
        <v>70</v>
      </c>
      <c r="H179" s="49" t="s">
        <v>399</v>
      </c>
      <c r="K179" s="49" t="s">
        <v>3206</v>
      </c>
      <c r="L179" s="49" t="s">
        <v>658</v>
      </c>
      <c r="M179" s="49" t="s">
        <v>659</v>
      </c>
      <c r="O179" s="49" t="s">
        <v>3207</v>
      </c>
      <c r="P179" s="49" t="s">
        <v>3208</v>
      </c>
      <c r="Q179" s="50">
        <v>3000</v>
      </c>
      <c r="R179" s="50">
        <v>3300</v>
      </c>
      <c r="S179" s="49" t="s">
        <v>3209</v>
      </c>
      <c r="T179" s="49" t="s">
        <v>2450</v>
      </c>
      <c r="U179" s="49" t="s">
        <v>3100</v>
      </c>
      <c r="V179" s="49" t="s">
        <v>2383</v>
      </c>
      <c r="Y179" s="50">
        <v>178</v>
      </c>
    </row>
    <row r="180" spans="1:25" x14ac:dyDescent="0.8">
      <c r="A180" s="46" t="s">
        <v>7307</v>
      </c>
      <c r="B180" s="46" t="str">
        <f>IFERROR(IF(A180="","",A180&amp;COUNTIF(A$2:A180,A180)),"")</f>
        <v>哲学・思想・言語18</v>
      </c>
      <c r="C180" s="49" t="s">
        <v>3162</v>
      </c>
      <c r="D180" s="50">
        <v>179</v>
      </c>
      <c r="E180" s="49" t="s">
        <v>69</v>
      </c>
      <c r="F180" s="49" t="s">
        <v>28</v>
      </c>
      <c r="G180" s="49" t="s">
        <v>70</v>
      </c>
      <c r="H180" s="49" t="s">
        <v>399</v>
      </c>
      <c r="K180" s="49" t="s">
        <v>3210</v>
      </c>
      <c r="L180" s="49" t="s">
        <v>663</v>
      </c>
      <c r="M180" s="49" t="s">
        <v>664</v>
      </c>
      <c r="O180" s="49" t="s">
        <v>3211</v>
      </c>
      <c r="P180" s="49" t="s">
        <v>3212</v>
      </c>
      <c r="Q180" s="50">
        <v>1900</v>
      </c>
      <c r="R180" s="50">
        <v>2090</v>
      </c>
      <c r="S180" s="49" t="s">
        <v>3213</v>
      </c>
      <c r="T180" s="49" t="s">
        <v>2495</v>
      </c>
      <c r="U180" s="49" t="s">
        <v>3214</v>
      </c>
      <c r="V180" s="49" t="s">
        <v>2383</v>
      </c>
      <c r="Y180" s="50">
        <v>179</v>
      </c>
    </row>
    <row r="181" spans="1:25" x14ac:dyDescent="0.8">
      <c r="A181" s="46" t="s">
        <v>7307</v>
      </c>
      <c r="B181" s="46" t="str">
        <f>IFERROR(IF(A181="","",A181&amp;COUNTIF(A$2:A181,A181)),"")</f>
        <v>哲学・思想・言語19</v>
      </c>
      <c r="C181" s="49" t="s">
        <v>3162</v>
      </c>
      <c r="D181" s="50">
        <v>180</v>
      </c>
      <c r="E181" s="49" t="s">
        <v>69</v>
      </c>
      <c r="F181" s="49" t="s">
        <v>28</v>
      </c>
      <c r="G181" s="49" t="s">
        <v>70</v>
      </c>
      <c r="H181" s="49" t="s">
        <v>399</v>
      </c>
      <c r="K181" s="49" t="s">
        <v>3215</v>
      </c>
      <c r="L181" s="49" t="s">
        <v>151</v>
      </c>
      <c r="M181" s="49" t="s">
        <v>152</v>
      </c>
      <c r="O181" s="49" t="s">
        <v>3216</v>
      </c>
      <c r="P181" s="49" t="s">
        <v>3217</v>
      </c>
      <c r="Q181" s="50">
        <v>1500</v>
      </c>
      <c r="R181" s="50">
        <v>1650</v>
      </c>
      <c r="S181" s="49" t="s">
        <v>3218</v>
      </c>
      <c r="T181" s="49" t="s">
        <v>3219</v>
      </c>
      <c r="U181" s="49" t="s">
        <v>3220</v>
      </c>
      <c r="V181" s="49" t="s">
        <v>2383</v>
      </c>
      <c r="Y181" s="50">
        <v>180</v>
      </c>
    </row>
    <row r="182" spans="1:25" x14ac:dyDescent="0.8">
      <c r="A182" s="46" t="s">
        <v>7307</v>
      </c>
      <c r="B182" s="46" t="str">
        <f>IFERROR(IF(A182="","",A182&amp;COUNTIF(A$2:A182,A182)),"")</f>
        <v>哲学・思想・言語20</v>
      </c>
      <c r="C182" s="49" t="s">
        <v>3162</v>
      </c>
      <c r="D182" s="50">
        <v>181</v>
      </c>
      <c r="E182" s="49" t="s">
        <v>69</v>
      </c>
      <c r="F182" s="49" t="s">
        <v>28</v>
      </c>
      <c r="G182" s="49" t="s">
        <v>70</v>
      </c>
      <c r="H182" s="49" t="s">
        <v>399</v>
      </c>
      <c r="K182" s="49" t="s">
        <v>3221</v>
      </c>
      <c r="L182" s="49" t="s">
        <v>390</v>
      </c>
      <c r="M182" s="49" t="s">
        <v>391</v>
      </c>
      <c r="O182" s="49" t="s">
        <v>3222</v>
      </c>
      <c r="P182" s="49" t="s">
        <v>3223</v>
      </c>
      <c r="Q182" s="50">
        <v>2400</v>
      </c>
      <c r="R182" s="50">
        <v>2640</v>
      </c>
      <c r="S182" s="49" t="s">
        <v>3224</v>
      </c>
      <c r="T182" s="49" t="s">
        <v>2409</v>
      </c>
      <c r="U182" s="49" t="s">
        <v>228</v>
      </c>
      <c r="V182" s="49" t="s">
        <v>2383</v>
      </c>
      <c r="Y182" s="50">
        <v>181</v>
      </c>
    </row>
    <row r="183" spans="1:25" x14ac:dyDescent="0.8">
      <c r="A183" s="46" t="s">
        <v>7307</v>
      </c>
      <c r="B183" s="46" t="str">
        <f>IFERROR(IF(A183="","",A183&amp;COUNTIF(A$2:A183,A183)),"")</f>
        <v>哲学・思想・言語21</v>
      </c>
      <c r="C183" s="49" t="s">
        <v>3162</v>
      </c>
      <c r="D183" s="50">
        <v>182</v>
      </c>
      <c r="E183" s="49" t="s">
        <v>69</v>
      </c>
      <c r="F183" s="49" t="s">
        <v>28</v>
      </c>
      <c r="G183" s="49" t="s">
        <v>70</v>
      </c>
      <c r="H183" s="49" t="s">
        <v>399</v>
      </c>
      <c r="K183" s="49" t="s">
        <v>3225</v>
      </c>
      <c r="L183" s="49" t="s">
        <v>390</v>
      </c>
      <c r="M183" s="49" t="s">
        <v>391</v>
      </c>
      <c r="O183" s="49" t="s">
        <v>3226</v>
      </c>
      <c r="P183" s="49" t="s">
        <v>3227</v>
      </c>
      <c r="Q183" s="50">
        <v>4000</v>
      </c>
      <c r="R183" s="50">
        <v>4400</v>
      </c>
      <c r="S183" s="49" t="s">
        <v>3228</v>
      </c>
      <c r="T183" s="49" t="s">
        <v>2409</v>
      </c>
      <c r="U183" s="49" t="s">
        <v>675</v>
      </c>
      <c r="V183" s="49" t="s">
        <v>2383</v>
      </c>
      <c r="Y183" s="50">
        <v>182</v>
      </c>
    </row>
    <row r="184" spans="1:25" x14ac:dyDescent="0.8">
      <c r="A184" s="46" t="s">
        <v>7307</v>
      </c>
      <c r="B184" s="46" t="str">
        <f>IFERROR(IF(A184="","",A184&amp;COUNTIF(A$2:A184,A184)),"")</f>
        <v>哲学・思想・言語22</v>
      </c>
      <c r="C184" s="49" t="s">
        <v>3162</v>
      </c>
      <c r="D184" s="50">
        <v>183</v>
      </c>
      <c r="E184" s="49" t="s">
        <v>69</v>
      </c>
      <c r="F184" s="49" t="s">
        <v>28</v>
      </c>
      <c r="G184" s="49" t="s">
        <v>70</v>
      </c>
      <c r="H184" s="49" t="s">
        <v>399</v>
      </c>
      <c r="K184" s="49" t="s">
        <v>3229</v>
      </c>
      <c r="L184" s="49" t="s">
        <v>263</v>
      </c>
      <c r="M184" s="49" t="s">
        <v>264</v>
      </c>
      <c r="O184" s="49" t="s">
        <v>3230</v>
      </c>
      <c r="P184" s="49" t="s">
        <v>3231</v>
      </c>
      <c r="Q184" s="50">
        <v>8500</v>
      </c>
      <c r="R184" s="50">
        <v>9350</v>
      </c>
      <c r="S184" s="49" t="s">
        <v>3232</v>
      </c>
      <c r="T184" s="49" t="s">
        <v>2516</v>
      </c>
      <c r="U184" s="49" t="s">
        <v>405</v>
      </c>
      <c r="V184" s="49" t="s">
        <v>2383</v>
      </c>
      <c r="Y184" s="50">
        <v>183</v>
      </c>
    </row>
    <row r="185" spans="1:25" x14ac:dyDescent="0.8">
      <c r="A185" s="46" t="s">
        <v>7307</v>
      </c>
      <c r="B185" s="46" t="str">
        <f>IFERROR(IF(A185="","",A185&amp;COUNTIF(A$2:A185,A185)),"")</f>
        <v>哲学・思想・言語23</v>
      </c>
      <c r="C185" s="49" t="s">
        <v>3162</v>
      </c>
      <c r="D185" s="50">
        <v>184</v>
      </c>
      <c r="E185" s="49" t="s">
        <v>69</v>
      </c>
      <c r="F185" s="49" t="s">
        <v>28</v>
      </c>
      <c r="G185" s="49" t="s">
        <v>70</v>
      </c>
      <c r="H185" s="49" t="s">
        <v>399</v>
      </c>
      <c r="K185" s="49" t="s">
        <v>3233</v>
      </c>
      <c r="L185" s="49" t="s">
        <v>263</v>
      </c>
      <c r="M185" s="49" t="s">
        <v>264</v>
      </c>
      <c r="O185" s="49" t="s">
        <v>3234</v>
      </c>
      <c r="P185" s="49" t="s">
        <v>3235</v>
      </c>
      <c r="Q185" s="50">
        <v>18000</v>
      </c>
      <c r="R185" s="50">
        <v>19800</v>
      </c>
      <c r="S185" s="49" t="s">
        <v>3236</v>
      </c>
      <c r="T185" s="49" t="s">
        <v>2409</v>
      </c>
      <c r="U185" s="49" t="s">
        <v>3237</v>
      </c>
      <c r="V185" s="49" t="s">
        <v>2383</v>
      </c>
      <c r="Y185" s="50">
        <v>184</v>
      </c>
    </row>
    <row r="186" spans="1:25" x14ac:dyDescent="0.8">
      <c r="A186" s="46" t="s">
        <v>7307</v>
      </c>
      <c r="B186" s="46" t="str">
        <f>IFERROR(IF(A186="","",A186&amp;COUNTIF(A$2:A186,A186)),"")</f>
        <v>哲学・思想・言語24</v>
      </c>
      <c r="C186" s="49" t="s">
        <v>3238</v>
      </c>
      <c r="D186" s="50">
        <v>185</v>
      </c>
      <c r="E186" s="49" t="s">
        <v>69</v>
      </c>
      <c r="F186" s="49" t="s">
        <v>28</v>
      </c>
      <c r="G186" s="49" t="s">
        <v>70</v>
      </c>
      <c r="H186" s="49" t="s">
        <v>399</v>
      </c>
      <c r="K186" s="49" t="s">
        <v>3239</v>
      </c>
      <c r="L186" s="49" t="s">
        <v>263</v>
      </c>
      <c r="M186" s="49" t="s">
        <v>264</v>
      </c>
      <c r="O186" s="49" t="s">
        <v>3240</v>
      </c>
      <c r="P186" s="49" t="s">
        <v>3241</v>
      </c>
      <c r="Q186" s="50">
        <v>4500</v>
      </c>
      <c r="R186" s="50">
        <v>4950</v>
      </c>
      <c r="S186" s="49" t="s">
        <v>3242</v>
      </c>
      <c r="T186" s="49" t="s">
        <v>2400</v>
      </c>
      <c r="U186" s="49" t="s">
        <v>3243</v>
      </c>
      <c r="V186" s="49" t="s">
        <v>7291</v>
      </c>
      <c r="Y186" s="50">
        <v>185</v>
      </c>
    </row>
    <row r="187" spans="1:25" x14ac:dyDescent="0.8">
      <c r="A187" s="46" t="s">
        <v>7307</v>
      </c>
      <c r="B187" s="46" t="str">
        <f>IFERROR(IF(A187="","",A187&amp;COUNTIF(A$2:A187,A187)),"")</f>
        <v>哲学・思想・言語25</v>
      </c>
      <c r="C187" s="49" t="s">
        <v>3238</v>
      </c>
      <c r="D187" s="50">
        <v>186</v>
      </c>
      <c r="E187" s="49" t="s">
        <v>69</v>
      </c>
      <c r="F187" s="49" t="s">
        <v>28</v>
      </c>
      <c r="G187" s="49" t="s">
        <v>70</v>
      </c>
      <c r="H187" s="49" t="s">
        <v>399</v>
      </c>
      <c r="K187" s="49" t="s">
        <v>3244</v>
      </c>
      <c r="L187" s="49" t="s">
        <v>263</v>
      </c>
      <c r="M187" s="49" t="s">
        <v>264</v>
      </c>
      <c r="O187" s="49" t="s">
        <v>3245</v>
      </c>
      <c r="P187" s="49" t="s">
        <v>3246</v>
      </c>
      <c r="Q187" s="50">
        <v>5400</v>
      </c>
      <c r="R187" s="50">
        <v>5940</v>
      </c>
      <c r="S187" s="49" t="s">
        <v>3247</v>
      </c>
      <c r="T187" s="49" t="s">
        <v>2516</v>
      </c>
      <c r="U187" s="49" t="s">
        <v>665</v>
      </c>
      <c r="V187" s="49" t="s">
        <v>7291</v>
      </c>
      <c r="Y187" s="50">
        <v>186</v>
      </c>
    </row>
    <row r="188" spans="1:25" x14ac:dyDescent="0.8">
      <c r="A188" s="46" t="s">
        <v>7307</v>
      </c>
      <c r="B188" s="46" t="str">
        <f>IFERROR(IF(A188="","",A188&amp;COUNTIF(A$2:A188,A188)),"")</f>
        <v>哲学・思想・言語26</v>
      </c>
      <c r="C188" s="49" t="s">
        <v>3238</v>
      </c>
      <c r="D188" s="50">
        <v>187</v>
      </c>
      <c r="E188" s="49" t="s">
        <v>69</v>
      </c>
      <c r="F188" s="49" t="s">
        <v>28</v>
      </c>
      <c r="G188" s="49" t="s">
        <v>70</v>
      </c>
      <c r="H188" s="49" t="s">
        <v>399</v>
      </c>
      <c r="K188" s="49" t="s">
        <v>3248</v>
      </c>
      <c r="L188" s="49" t="s">
        <v>263</v>
      </c>
      <c r="M188" s="49" t="s">
        <v>264</v>
      </c>
      <c r="O188" s="49" t="s">
        <v>3249</v>
      </c>
      <c r="P188" s="49" t="s">
        <v>3250</v>
      </c>
      <c r="Q188" s="50">
        <v>5000</v>
      </c>
      <c r="R188" s="50">
        <v>5500</v>
      </c>
      <c r="S188" s="49" t="s">
        <v>3251</v>
      </c>
      <c r="T188" s="49" t="s">
        <v>2516</v>
      </c>
      <c r="U188" s="49" t="s">
        <v>3100</v>
      </c>
      <c r="V188" s="49" t="s">
        <v>7291</v>
      </c>
      <c r="Y188" s="50">
        <v>187</v>
      </c>
    </row>
    <row r="189" spans="1:25" x14ac:dyDescent="0.8">
      <c r="A189" s="46" t="s">
        <v>7307</v>
      </c>
      <c r="B189" s="46" t="str">
        <f>IFERROR(IF(A189="","",A189&amp;COUNTIF(A$2:A189,A189)),"")</f>
        <v>哲学・思想・言語27</v>
      </c>
      <c r="C189" s="49" t="s">
        <v>3238</v>
      </c>
      <c r="D189" s="50">
        <v>188</v>
      </c>
      <c r="E189" s="49" t="s">
        <v>69</v>
      </c>
      <c r="F189" s="49" t="s">
        <v>28</v>
      </c>
      <c r="G189" s="49" t="s">
        <v>70</v>
      </c>
      <c r="H189" s="49" t="s">
        <v>399</v>
      </c>
      <c r="K189" s="49" t="s">
        <v>3252</v>
      </c>
      <c r="L189" s="49" t="s">
        <v>428</v>
      </c>
      <c r="M189" s="49" t="s">
        <v>429</v>
      </c>
      <c r="O189" s="49" t="s">
        <v>3253</v>
      </c>
      <c r="P189" s="49" t="s">
        <v>3254</v>
      </c>
      <c r="Q189" s="50">
        <v>8000</v>
      </c>
      <c r="R189" s="50">
        <v>8800</v>
      </c>
      <c r="S189" s="49" t="s">
        <v>3255</v>
      </c>
      <c r="T189" s="49" t="s">
        <v>3256</v>
      </c>
      <c r="U189" s="49" t="s">
        <v>3257</v>
      </c>
      <c r="V189" s="49" t="s">
        <v>2383</v>
      </c>
      <c r="Y189" s="50">
        <v>188</v>
      </c>
    </row>
    <row r="190" spans="1:25" x14ac:dyDescent="0.8">
      <c r="A190" s="46" t="s">
        <v>7307</v>
      </c>
      <c r="B190" s="46" t="str">
        <f>IFERROR(IF(A190="","",A190&amp;COUNTIF(A$2:A190,A190)),"")</f>
        <v>哲学・思想・言語28</v>
      </c>
      <c r="C190" s="49" t="s">
        <v>3238</v>
      </c>
      <c r="D190" s="50">
        <v>189</v>
      </c>
      <c r="E190" s="49" t="s">
        <v>69</v>
      </c>
      <c r="F190" s="49" t="s">
        <v>28</v>
      </c>
      <c r="G190" s="49" t="s">
        <v>70</v>
      </c>
      <c r="H190" s="49" t="s">
        <v>399</v>
      </c>
      <c r="K190" s="49" t="s">
        <v>3258</v>
      </c>
      <c r="L190" s="49" t="s">
        <v>428</v>
      </c>
      <c r="M190" s="49" t="s">
        <v>429</v>
      </c>
      <c r="O190" s="49" t="s">
        <v>3259</v>
      </c>
      <c r="P190" s="49" t="s">
        <v>3260</v>
      </c>
      <c r="Q190" s="50">
        <v>7000</v>
      </c>
      <c r="R190" s="50">
        <v>7700</v>
      </c>
      <c r="S190" s="49" t="s">
        <v>3261</v>
      </c>
      <c r="T190" s="49" t="s">
        <v>3219</v>
      </c>
      <c r="U190" s="49" t="s">
        <v>618</v>
      </c>
      <c r="V190" s="49" t="s">
        <v>2383</v>
      </c>
      <c r="Y190" s="50">
        <v>189</v>
      </c>
    </row>
    <row r="191" spans="1:25" x14ac:dyDescent="0.8">
      <c r="A191" s="46" t="s">
        <v>7307</v>
      </c>
      <c r="B191" s="46" t="str">
        <f>IFERROR(IF(A191="","",A191&amp;COUNTIF(A$2:A191,A191)),"")</f>
        <v>哲学・思想・言語29</v>
      </c>
      <c r="C191" s="49" t="s">
        <v>3238</v>
      </c>
      <c r="D191" s="50">
        <v>190</v>
      </c>
      <c r="E191" s="49" t="s">
        <v>69</v>
      </c>
      <c r="F191" s="49" t="s">
        <v>28</v>
      </c>
      <c r="G191" s="49" t="s">
        <v>70</v>
      </c>
      <c r="H191" s="49" t="s">
        <v>399</v>
      </c>
      <c r="K191" s="49" t="s">
        <v>3262</v>
      </c>
      <c r="L191" s="49" t="s">
        <v>1818</v>
      </c>
      <c r="M191" s="49" t="s">
        <v>1819</v>
      </c>
      <c r="O191" s="49" t="s">
        <v>3263</v>
      </c>
      <c r="P191" s="49" t="s">
        <v>3264</v>
      </c>
      <c r="Q191" s="50">
        <v>5200</v>
      </c>
      <c r="R191" s="50">
        <v>5720</v>
      </c>
      <c r="S191" s="49" t="s">
        <v>3265</v>
      </c>
      <c r="T191" s="49" t="s">
        <v>3256</v>
      </c>
      <c r="U191" s="49" t="s">
        <v>3266</v>
      </c>
      <c r="V191" s="49" t="s">
        <v>2383</v>
      </c>
      <c r="Y191" s="50">
        <v>190</v>
      </c>
    </row>
    <row r="192" spans="1:25" x14ac:dyDescent="0.8">
      <c r="A192" s="46" t="s">
        <v>7307</v>
      </c>
      <c r="B192" s="46" t="str">
        <f>IFERROR(IF(A192="","",A192&amp;COUNTIF(A$2:A192,A192)),"")</f>
        <v>哲学・思想・言語30</v>
      </c>
      <c r="C192" s="49" t="s">
        <v>3238</v>
      </c>
      <c r="D192" s="50">
        <v>191</v>
      </c>
      <c r="E192" s="49" t="s">
        <v>69</v>
      </c>
      <c r="F192" s="49" t="s">
        <v>28</v>
      </c>
      <c r="G192" s="49" t="s">
        <v>70</v>
      </c>
      <c r="H192" s="49" t="s">
        <v>399</v>
      </c>
      <c r="K192" s="49" t="s">
        <v>3267</v>
      </c>
      <c r="L192" s="49" t="s">
        <v>1818</v>
      </c>
      <c r="M192" s="49" t="s">
        <v>1819</v>
      </c>
      <c r="O192" s="49" t="s">
        <v>3268</v>
      </c>
      <c r="P192" s="49" t="s">
        <v>3269</v>
      </c>
      <c r="Q192" s="50">
        <v>4000</v>
      </c>
      <c r="R192" s="50">
        <v>4400</v>
      </c>
      <c r="S192" s="49" t="s">
        <v>3270</v>
      </c>
      <c r="T192" s="49" t="s">
        <v>3271</v>
      </c>
      <c r="U192" s="49" t="s">
        <v>3272</v>
      </c>
      <c r="V192" s="49" t="s">
        <v>2383</v>
      </c>
      <c r="Y192" s="50">
        <v>191</v>
      </c>
    </row>
    <row r="193" spans="1:25" x14ac:dyDescent="0.8">
      <c r="A193" s="46" t="s">
        <v>7307</v>
      </c>
      <c r="B193" s="46" t="str">
        <f>IFERROR(IF(A193="","",A193&amp;COUNTIF(A$2:A193,A193)),"")</f>
        <v>哲学・思想・言語31</v>
      </c>
      <c r="C193" s="49" t="s">
        <v>3238</v>
      </c>
      <c r="D193" s="50">
        <v>192</v>
      </c>
      <c r="E193" s="49" t="s">
        <v>69</v>
      </c>
      <c r="F193" s="49" t="s">
        <v>28</v>
      </c>
      <c r="G193" s="49" t="s">
        <v>70</v>
      </c>
      <c r="H193" s="49" t="s">
        <v>399</v>
      </c>
      <c r="K193" s="49" t="s">
        <v>3273</v>
      </c>
      <c r="L193" s="49" t="s">
        <v>430</v>
      </c>
      <c r="M193" s="49" t="s">
        <v>431</v>
      </c>
      <c r="O193" s="49" t="s">
        <v>3274</v>
      </c>
      <c r="P193" s="49" t="s">
        <v>3275</v>
      </c>
      <c r="Q193" s="50">
        <v>8800</v>
      </c>
      <c r="R193" s="50">
        <v>9680</v>
      </c>
      <c r="S193" s="49" t="s">
        <v>3276</v>
      </c>
      <c r="T193" s="49" t="s">
        <v>2388</v>
      </c>
      <c r="U193" s="49" t="s">
        <v>193</v>
      </c>
      <c r="V193" s="49" t="s">
        <v>2383</v>
      </c>
      <c r="Y193" s="50">
        <v>192</v>
      </c>
    </row>
    <row r="194" spans="1:25" x14ac:dyDescent="0.8">
      <c r="A194" s="46" t="s">
        <v>7307</v>
      </c>
      <c r="B194" s="46" t="str">
        <f>IFERROR(IF(A194="","",A194&amp;COUNTIF(A$2:A194,A194)),"")</f>
        <v>哲学・思想・言語32</v>
      </c>
      <c r="C194" s="49" t="s">
        <v>3238</v>
      </c>
      <c r="D194" s="50">
        <v>193</v>
      </c>
      <c r="E194" s="49" t="s">
        <v>69</v>
      </c>
      <c r="F194" s="49" t="s">
        <v>28</v>
      </c>
      <c r="G194" s="49" t="s">
        <v>70</v>
      </c>
      <c r="H194" s="49" t="s">
        <v>399</v>
      </c>
      <c r="K194" s="49" t="s">
        <v>3277</v>
      </c>
      <c r="L194" s="49" t="s">
        <v>430</v>
      </c>
      <c r="M194" s="49" t="s">
        <v>431</v>
      </c>
      <c r="O194" s="49" t="s">
        <v>3278</v>
      </c>
      <c r="P194" s="49" t="s">
        <v>3279</v>
      </c>
      <c r="Q194" s="50">
        <v>6800</v>
      </c>
      <c r="R194" s="50">
        <v>7480</v>
      </c>
      <c r="S194" s="49" t="s">
        <v>3280</v>
      </c>
      <c r="T194" s="49" t="s">
        <v>2388</v>
      </c>
      <c r="U194" s="49" t="s">
        <v>476</v>
      </c>
      <c r="V194" s="49" t="s">
        <v>2383</v>
      </c>
      <c r="Y194" s="50">
        <v>193</v>
      </c>
    </row>
    <row r="195" spans="1:25" x14ac:dyDescent="0.8">
      <c r="A195" s="46" t="s">
        <v>7307</v>
      </c>
      <c r="B195" s="46" t="str">
        <f>IFERROR(IF(A195="","",A195&amp;COUNTIF(A$2:A195,A195)),"")</f>
        <v>哲学・思想・言語33</v>
      </c>
      <c r="C195" s="49" t="s">
        <v>3238</v>
      </c>
      <c r="D195" s="50">
        <v>194</v>
      </c>
      <c r="E195" s="49" t="s">
        <v>69</v>
      </c>
      <c r="F195" s="49" t="s">
        <v>28</v>
      </c>
      <c r="G195" s="49" t="s">
        <v>70</v>
      </c>
      <c r="H195" s="49" t="s">
        <v>399</v>
      </c>
      <c r="K195" s="49" t="s">
        <v>3281</v>
      </c>
      <c r="L195" s="49" t="s">
        <v>430</v>
      </c>
      <c r="M195" s="49" t="s">
        <v>431</v>
      </c>
      <c r="O195" s="49" t="s">
        <v>3282</v>
      </c>
      <c r="P195" s="49" t="s">
        <v>3283</v>
      </c>
      <c r="Q195" s="50">
        <v>7000</v>
      </c>
      <c r="R195" s="50">
        <v>7700</v>
      </c>
      <c r="S195" s="49" t="s">
        <v>3284</v>
      </c>
      <c r="T195" s="49" t="s">
        <v>2400</v>
      </c>
      <c r="U195" s="49" t="s">
        <v>1623</v>
      </c>
      <c r="V195" s="49" t="s">
        <v>2383</v>
      </c>
      <c r="Y195" s="50">
        <v>194</v>
      </c>
    </row>
    <row r="196" spans="1:25" x14ac:dyDescent="0.8">
      <c r="A196" s="46" t="s">
        <v>7307</v>
      </c>
      <c r="B196" s="46" t="str">
        <f>IFERROR(IF(A196="","",A196&amp;COUNTIF(A$2:A196,A196)),"")</f>
        <v>哲学・思想・言語34</v>
      </c>
      <c r="C196" s="49" t="s">
        <v>3238</v>
      </c>
      <c r="D196" s="50">
        <v>195</v>
      </c>
      <c r="E196" s="49" t="s">
        <v>69</v>
      </c>
      <c r="F196" s="49" t="s">
        <v>28</v>
      </c>
      <c r="G196" s="49" t="s">
        <v>70</v>
      </c>
      <c r="H196" s="49" t="s">
        <v>399</v>
      </c>
      <c r="K196" s="49" t="s">
        <v>3285</v>
      </c>
      <c r="L196" s="49" t="s">
        <v>430</v>
      </c>
      <c r="M196" s="49" t="s">
        <v>431</v>
      </c>
      <c r="O196" s="49" t="s">
        <v>3286</v>
      </c>
      <c r="P196" s="49" t="s">
        <v>3287</v>
      </c>
      <c r="Q196" s="50">
        <v>12500</v>
      </c>
      <c r="R196" s="50">
        <v>13750</v>
      </c>
      <c r="S196" s="49" t="s">
        <v>3288</v>
      </c>
      <c r="T196" s="49" t="s">
        <v>2489</v>
      </c>
      <c r="U196" s="49" t="s">
        <v>3289</v>
      </c>
      <c r="V196" s="49" t="s">
        <v>2383</v>
      </c>
      <c r="Y196" s="50">
        <v>195</v>
      </c>
    </row>
    <row r="197" spans="1:25" x14ac:dyDescent="0.8">
      <c r="A197" s="46" t="s">
        <v>7307</v>
      </c>
      <c r="B197" s="46" t="str">
        <f>IFERROR(IF(A197="","",A197&amp;COUNTIF(A$2:A197,A197)),"")</f>
        <v>哲学・思想・言語35</v>
      </c>
      <c r="C197" s="49" t="s">
        <v>3238</v>
      </c>
      <c r="D197" s="50">
        <v>196</v>
      </c>
      <c r="E197" s="49" t="s">
        <v>69</v>
      </c>
      <c r="F197" s="49" t="s">
        <v>28</v>
      </c>
      <c r="G197" s="49" t="s">
        <v>70</v>
      </c>
      <c r="H197" s="49" t="s">
        <v>399</v>
      </c>
      <c r="K197" s="49" t="s">
        <v>3290</v>
      </c>
      <c r="L197" s="49" t="s">
        <v>480</v>
      </c>
      <c r="M197" s="49" t="s">
        <v>481</v>
      </c>
      <c r="O197" s="49" t="s">
        <v>3291</v>
      </c>
      <c r="P197" s="49" t="s">
        <v>3292</v>
      </c>
      <c r="Q197" s="50">
        <v>6300</v>
      </c>
      <c r="R197" s="50">
        <v>6930</v>
      </c>
      <c r="S197" s="49" t="s">
        <v>3293</v>
      </c>
      <c r="T197" s="49" t="s">
        <v>2394</v>
      </c>
      <c r="U197" s="49" t="s">
        <v>342</v>
      </c>
      <c r="V197" s="49" t="s">
        <v>2383</v>
      </c>
      <c r="Y197" s="50">
        <v>196</v>
      </c>
    </row>
    <row r="198" spans="1:25" x14ac:dyDescent="0.8">
      <c r="A198" s="46" t="s">
        <v>7307</v>
      </c>
      <c r="B198" s="46" t="str">
        <f>IFERROR(IF(A198="","",A198&amp;COUNTIF(A$2:A198,A198)),"")</f>
        <v>哲学・思想・言語36</v>
      </c>
      <c r="C198" s="49" t="s">
        <v>3238</v>
      </c>
      <c r="D198" s="50">
        <v>197</v>
      </c>
      <c r="E198" s="49" t="s">
        <v>69</v>
      </c>
      <c r="F198" s="49" t="s">
        <v>28</v>
      </c>
      <c r="G198" s="49" t="s">
        <v>70</v>
      </c>
      <c r="H198" s="49" t="s">
        <v>399</v>
      </c>
      <c r="K198" s="49" t="s">
        <v>3294</v>
      </c>
      <c r="L198" s="49" t="s">
        <v>440</v>
      </c>
      <c r="M198" s="49" t="s">
        <v>441</v>
      </c>
      <c r="O198" s="49" t="s">
        <v>3295</v>
      </c>
      <c r="P198" s="49" t="s">
        <v>3296</v>
      </c>
      <c r="Q198" s="50">
        <v>10000</v>
      </c>
      <c r="R198" s="50">
        <v>11000</v>
      </c>
      <c r="S198" s="49" t="s">
        <v>3297</v>
      </c>
      <c r="T198" s="49" t="s">
        <v>3298</v>
      </c>
      <c r="U198" s="49" t="s">
        <v>3299</v>
      </c>
      <c r="V198" s="49" t="s">
        <v>2383</v>
      </c>
      <c r="Y198" s="50">
        <v>197</v>
      </c>
    </row>
    <row r="199" spans="1:25" x14ac:dyDescent="0.8">
      <c r="A199" s="46" t="s">
        <v>7307</v>
      </c>
      <c r="B199" s="46" t="str">
        <f>IFERROR(IF(A199="","",A199&amp;COUNTIF(A$2:A199,A199)),"")</f>
        <v>哲学・思想・言語37</v>
      </c>
      <c r="C199" s="49" t="s">
        <v>3238</v>
      </c>
      <c r="D199" s="50">
        <v>198</v>
      </c>
      <c r="E199" s="49" t="s">
        <v>69</v>
      </c>
      <c r="F199" s="49" t="s">
        <v>28</v>
      </c>
      <c r="G199" s="49" t="s">
        <v>70</v>
      </c>
      <c r="H199" s="49" t="s">
        <v>399</v>
      </c>
      <c r="K199" s="49" t="s">
        <v>3300</v>
      </c>
      <c r="L199" s="49" t="s">
        <v>440</v>
      </c>
      <c r="M199" s="49" t="s">
        <v>441</v>
      </c>
      <c r="O199" s="49" t="s">
        <v>3301</v>
      </c>
      <c r="P199" s="49" t="s">
        <v>3302</v>
      </c>
      <c r="Q199" s="50">
        <v>3500</v>
      </c>
      <c r="R199" s="50">
        <v>3850</v>
      </c>
      <c r="S199" s="49" t="s">
        <v>3303</v>
      </c>
      <c r="T199" s="49" t="s">
        <v>3298</v>
      </c>
      <c r="U199" s="49" t="s">
        <v>3304</v>
      </c>
      <c r="V199" s="49" t="s">
        <v>2383</v>
      </c>
      <c r="Y199" s="50">
        <v>198</v>
      </c>
    </row>
    <row r="200" spans="1:25" x14ac:dyDescent="0.8">
      <c r="A200" s="46" t="s">
        <v>7310</v>
      </c>
      <c r="B200" s="46" t="str">
        <f>IFERROR(IF(A200="","",A200&amp;COUNTIF(A$2:A200,A200)),"")</f>
        <v>宗教1</v>
      </c>
      <c r="C200" s="49" t="s">
        <v>3238</v>
      </c>
      <c r="D200" s="50">
        <v>199</v>
      </c>
      <c r="E200" s="49" t="s">
        <v>69</v>
      </c>
      <c r="F200" s="49" t="s">
        <v>30</v>
      </c>
      <c r="G200" s="49" t="s">
        <v>70</v>
      </c>
      <c r="H200" s="49" t="s">
        <v>448</v>
      </c>
      <c r="L200" s="49" t="s">
        <v>847</v>
      </c>
      <c r="M200" s="49" t="s">
        <v>848</v>
      </c>
      <c r="O200" s="49" t="s">
        <v>3305</v>
      </c>
      <c r="P200" s="49" t="s">
        <v>3306</v>
      </c>
      <c r="Q200" s="50">
        <v>15000</v>
      </c>
      <c r="R200" s="50">
        <v>16500</v>
      </c>
      <c r="S200" s="49" t="s">
        <v>3307</v>
      </c>
      <c r="T200" s="49" t="s">
        <v>2409</v>
      </c>
      <c r="U200" s="49" t="s">
        <v>3308</v>
      </c>
      <c r="V200" s="49" t="s">
        <v>7291</v>
      </c>
      <c r="Y200" s="50">
        <v>199</v>
      </c>
    </row>
    <row r="201" spans="1:25" x14ac:dyDescent="0.8">
      <c r="A201" s="46" t="s">
        <v>7310</v>
      </c>
      <c r="B201" s="46" t="str">
        <f>IFERROR(IF(A201="","",A201&amp;COUNTIF(A$2:A201,A201)),"")</f>
        <v>宗教2</v>
      </c>
      <c r="C201" s="49" t="s">
        <v>3309</v>
      </c>
      <c r="D201" s="50">
        <v>200</v>
      </c>
      <c r="E201" s="49" t="s">
        <v>69</v>
      </c>
      <c r="F201" s="49" t="s">
        <v>30</v>
      </c>
      <c r="G201" s="49" t="s">
        <v>70</v>
      </c>
      <c r="H201" s="49" t="s">
        <v>448</v>
      </c>
      <c r="K201" s="49" t="s">
        <v>3310</v>
      </c>
      <c r="L201" s="49" t="s">
        <v>854</v>
      </c>
      <c r="M201" s="49" t="s">
        <v>855</v>
      </c>
      <c r="O201" s="49" t="s">
        <v>3311</v>
      </c>
      <c r="P201" s="49" t="s">
        <v>3312</v>
      </c>
      <c r="Q201" s="50">
        <v>9500</v>
      </c>
      <c r="R201" s="50">
        <v>10450</v>
      </c>
      <c r="S201" s="49" t="s">
        <v>3313</v>
      </c>
      <c r="T201" s="49" t="s">
        <v>2420</v>
      </c>
      <c r="U201" s="49" t="s">
        <v>3314</v>
      </c>
      <c r="V201" s="49" t="s">
        <v>2383</v>
      </c>
      <c r="Y201" s="50">
        <v>200</v>
      </c>
    </row>
    <row r="202" spans="1:25" x14ac:dyDescent="0.8">
      <c r="A202" s="46" t="s">
        <v>7310</v>
      </c>
      <c r="B202" s="46" t="str">
        <f>IFERROR(IF(A202="","",A202&amp;COUNTIF(A$2:A202,A202)),"")</f>
        <v>宗教3</v>
      </c>
      <c r="C202" s="49" t="s">
        <v>3309</v>
      </c>
      <c r="D202" s="50">
        <v>201</v>
      </c>
      <c r="E202" s="49" t="s">
        <v>69</v>
      </c>
      <c r="F202" s="49" t="s">
        <v>30</v>
      </c>
      <c r="G202" s="49" t="s">
        <v>70</v>
      </c>
      <c r="H202" s="49" t="s">
        <v>448</v>
      </c>
      <c r="K202" s="49" t="s">
        <v>3315</v>
      </c>
      <c r="L202" s="49" t="s">
        <v>211</v>
      </c>
      <c r="M202" s="49" t="s">
        <v>212</v>
      </c>
      <c r="O202" s="49" t="s">
        <v>3316</v>
      </c>
      <c r="P202" s="49" t="s">
        <v>3317</v>
      </c>
      <c r="Q202" s="50">
        <v>3800</v>
      </c>
      <c r="R202" s="50">
        <v>4180</v>
      </c>
      <c r="S202" s="49" t="s">
        <v>3318</v>
      </c>
      <c r="T202" s="49" t="s">
        <v>2394</v>
      </c>
      <c r="U202" s="49" t="s">
        <v>3319</v>
      </c>
      <c r="V202" s="49" t="s">
        <v>2383</v>
      </c>
      <c r="Y202" s="50">
        <v>201</v>
      </c>
    </row>
    <row r="203" spans="1:25" x14ac:dyDescent="0.8">
      <c r="A203" s="46" t="s">
        <v>7310</v>
      </c>
      <c r="B203" s="46" t="str">
        <f>IFERROR(IF(A203="","",A203&amp;COUNTIF(A$2:A203,A203)),"")</f>
        <v>宗教4</v>
      </c>
      <c r="C203" s="49" t="s">
        <v>3309</v>
      </c>
      <c r="D203" s="50">
        <v>202</v>
      </c>
      <c r="E203" s="49" t="s">
        <v>69</v>
      </c>
      <c r="F203" s="49" t="s">
        <v>30</v>
      </c>
      <c r="G203" s="49" t="s">
        <v>70</v>
      </c>
      <c r="H203" s="49" t="s">
        <v>448</v>
      </c>
      <c r="K203" s="49" t="s">
        <v>3320</v>
      </c>
      <c r="L203" s="49" t="s">
        <v>932</v>
      </c>
      <c r="M203" s="49" t="s">
        <v>933</v>
      </c>
      <c r="O203" s="49" t="s">
        <v>3321</v>
      </c>
      <c r="P203" s="49" t="s">
        <v>3322</v>
      </c>
      <c r="Q203" s="50">
        <v>65000</v>
      </c>
      <c r="R203" s="50">
        <v>71500</v>
      </c>
      <c r="S203" s="49" t="s">
        <v>3323</v>
      </c>
      <c r="T203" s="49" t="s">
        <v>2445</v>
      </c>
      <c r="U203" s="49" t="s">
        <v>3324</v>
      </c>
      <c r="V203" s="49" t="s">
        <v>2383</v>
      </c>
      <c r="Y203" s="50">
        <v>202</v>
      </c>
    </row>
    <row r="204" spans="1:25" x14ac:dyDescent="0.8">
      <c r="A204" s="46" t="s">
        <v>7310</v>
      </c>
      <c r="B204" s="46" t="str">
        <f>IFERROR(IF(A204="","",A204&amp;COUNTIF(A$2:A204,A204)),"")</f>
        <v>宗教5</v>
      </c>
      <c r="C204" s="49" t="s">
        <v>3309</v>
      </c>
      <c r="D204" s="50">
        <v>203</v>
      </c>
      <c r="E204" s="49" t="s">
        <v>69</v>
      </c>
      <c r="F204" s="49" t="s">
        <v>30</v>
      </c>
      <c r="G204" s="49" t="s">
        <v>70</v>
      </c>
      <c r="H204" s="49" t="s">
        <v>448</v>
      </c>
      <c r="K204" s="49" t="s">
        <v>3325</v>
      </c>
      <c r="L204" s="49" t="s">
        <v>457</v>
      </c>
      <c r="M204" s="49" t="s">
        <v>458</v>
      </c>
      <c r="O204" s="49" t="s">
        <v>3326</v>
      </c>
      <c r="P204" s="49" t="s">
        <v>3327</v>
      </c>
      <c r="Q204" s="50">
        <v>7500</v>
      </c>
      <c r="R204" s="50">
        <v>8250</v>
      </c>
      <c r="S204" s="49" t="s">
        <v>3328</v>
      </c>
      <c r="T204" s="49" t="s">
        <v>2630</v>
      </c>
      <c r="U204" s="49" t="s">
        <v>193</v>
      </c>
      <c r="V204" s="49" t="s">
        <v>7291</v>
      </c>
      <c r="Y204" s="50">
        <v>203</v>
      </c>
    </row>
    <row r="205" spans="1:25" x14ac:dyDescent="0.8">
      <c r="A205" s="46" t="s">
        <v>7310</v>
      </c>
      <c r="B205" s="46" t="str">
        <f>IFERROR(IF(A205="","",A205&amp;COUNTIF(A$2:A205,A205)),"")</f>
        <v>宗教6</v>
      </c>
      <c r="C205" s="49" t="s">
        <v>3309</v>
      </c>
      <c r="D205" s="50">
        <v>204</v>
      </c>
      <c r="E205" s="49" t="s">
        <v>69</v>
      </c>
      <c r="F205" s="49" t="s">
        <v>30</v>
      </c>
      <c r="G205" s="49" t="s">
        <v>70</v>
      </c>
      <c r="H205" s="49" t="s">
        <v>448</v>
      </c>
      <c r="K205" s="49" t="s">
        <v>3329</v>
      </c>
      <c r="L205" s="49" t="s">
        <v>457</v>
      </c>
      <c r="M205" s="49" t="s">
        <v>458</v>
      </c>
      <c r="O205" s="49" t="s">
        <v>3330</v>
      </c>
      <c r="P205" s="49" t="s">
        <v>3331</v>
      </c>
      <c r="Q205" s="50">
        <v>5000</v>
      </c>
      <c r="R205" s="50">
        <v>5500</v>
      </c>
      <c r="S205" s="49" t="s">
        <v>3332</v>
      </c>
      <c r="T205" s="49" t="s">
        <v>2630</v>
      </c>
      <c r="U205" s="49" t="s">
        <v>846</v>
      </c>
      <c r="V205" s="49" t="s">
        <v>2383</v>
      </c>
      <c r="Y205" s="50">
        <v>204</v>
      </c>
    </row>
    <row r="206" spans="1:25" x14ac:dyDescent="0.8">
      <c r="A206" s="46" t="s">
        <v>7310</v>
      </c>
      <c r="B206" s="46" t="str">
        <f>IFERROR(IF(A206="","",A206&amp;COUNTIF(A$2:A206,A206)),"")</f>
        <v>宗教7</v>
      </c>
      <c r="C206" s="49" t="s">
        <v>3309</v>
      </c>
      <c r="D206" s="50">
        <v>205</v>
      </c>
      <c r="E206" s="49" t="s">
        <v>69</v>
      </c>
      <c r="F206" s="49" t="s">
        <v>30</v>
      </c>
      <c r="G206" s="49" t="s">
        <v>70</v>
      </c>
      <c r="H206" s="49" t="s">
        <v>448</v>
      </c>
      <c r="K206" s="49" t="s">
        <v>3333</v>
      </c>
      <c r="L206" s="49" t="s">
        <v>457</v>
      </c>
      <c r="M206" s="49" t="s">
        <v>458</v>
      </c>
      <c r="O206" s="49" t="s">
        <v>3334</v>
      </c>
      <c r="P206" s="49" t="s">
        <v>3335</v>
      </c>
      <c r="Q206" s="50">
        <v>2000</v>
      </c>
      <c r="R206" s="50">
        <v>2200</v>
      </c>
      <c r="S206" s="49" t="s">
        <v>3336</v>
      </c>
      <c r="T206" s="49" t="s">
        <v>2456</v>
      </c>
      <c r="U206" s="49" t="s">
        <v>206</v>
      </c>
      <c r="V206" s="49" t="s">
        <v>7291</v>
      </c>
      <c r="Y206" s="50">
        <v>205</v>
      </c>
    </row>
    <row r="207" spans="1:25" x14ac:dyDescent="0.8">
      <c r="A207" s="46" t="s">
        <v>7310</v>
      </c>
      <c r="B207" s="46" t="str">
        <f>IFERROR(IF(A207="","",A207&amp;COUNTIF(A$2:A207,A207)),"")</f>
        <v>宗教8</v>
      </c>
      <c r="C207" s="49" t="s">
        <v>3309</v>
      </c>
      <c r="D207" s="50">
        <v>206</v>
      </c>
      <c r="E207" s="49" t="s">
        <v>69</v>
      </c>
      <c r="F207" s="49" t="s">
        <v>30</v>
      </c>
      <c r="G207" s="49" t="s">
        <v>70</v>
      </c>
      <c r="H207" s="49" t="s">
        <v>448</v>
      </c>
      <c r="K207" s="49" t="s">
        <v>3337</v>
      </c>
      <c r="L207" s="49" t="s">
        <v>457</v>
      </c>
      <c r="M207" s="49" t="s">
        <v>458</v>
      </c>
      <c r="O207" s="49" t="s">
        <v>3338</v>
      </c>
      <c r="P207" s="49" t="s">
        <v>3339</v>
      </c>
      <c r="Q207" s="50">
        <v>16000</v>
      </c>
      <c r="R207" s="50">
        <v>17600</v>
      </c>
      <c r="S207" s="49" t="s">
        <v>3340</v>
      </c>
      <c r="T207" s="49" t="s">
        <v>2630</v>
      </c>
      <c r="U207" s="49" t="s">
        <v>3341</v>
      </c>
      <c r="V207" s="49" t="s">
        <v>2383</v>
      </c>
      <c r="Y207" s="50">
        <v>206</v>
      </c>
    </row>
    <row r="208" spans="1:25" x14ac:dyDescent="0.8">
      <c r="A208" s="46" t="s">
        <v>7310</v>
      </c>
      <c r="B208" s="46" t="str">
        <f>IFERROR(IF(A208="","",A208&amp;COUNTIF(A$2:A208,A208)),"")</f>
        <v>宗教9</v>
      </c>
      <c r="C208" s="49" t="s">
        <v>3309</v>
      </c>
      <c r="D208" s="50">
        <v>207</v>
      </c>
      <c r="E208" s="49" t="s">
        <v>69</v>
      </c>
      <c r="F208" s="49" t="s">
        <v>30</v>
      </c>
      <c r="G208" s="49" t="s">
        <v>70</v>
      </c>
      <c r="H208" s="49" t="s">
        <v>448</v>
      </c>
      <c r="K208" s="49" t="s">
        <v>3342</v>
      </c>
      <c r="L208" s="49" t="s">
        <v>457</v>
      </c>
      <c r="M208" s="49" t="s">
        <v>458</v>
      </c>
      <c r="O208" s="49" t="s">
        <v>3343</v>
      </c>
      <c r="P208" s="49" t="s">
        <v>3344</v>
      </c>
      <c r="Q208" s="50">
        <v>7000</v>
      </c>
      <c r="R208" s="50">
        <v>7700</v>
      </c>
      <c r="S208" s="49" t="s">
        <v>3345</v>
      </c>
      <c r="T208" s="49" t="s">
        <v>2630</v>
      </c>
      <c r="U208" s="49" t="s">
        <v>3346</v>
      </c>
      <c r="V208" s="49" t="s">
        <v>2383</v>
      </c>
      <c r="Y208" s="50">
        <v>207</v>
      </c>
    </row>
    <row r="209" spans="1:25" x14ac:dyDescent="0.8">
      <c r="A209" s="46" t="s">
        <v>7310</v>
      </c>
      <c r="B209" s="46" t="str">
        <f>IFERROR(IF(A209="","",A209&amp;COUNTIF(A$2:A209,A209)),"")</f>
        <v>宗教10</v>
      </c>
      <c r="C209" s="49" t="s">
        <v>3309</v>
      </c>
      <c r="D209" s="50">
        <v>208</v>
      </c>
      <c r="E209" s="49" t="s">
        <v>69</v>
      </c>
      <c r="F209" s="49" t="s">
        <v>30</v>
      </c>
      <c r="G209" s="49" t="s">
        <v>70</v>
      </c>
      <c r="H209" s="49" t="s">
        <v>448</v>
      </c>
      <c r="K209" s="49" t="s">
        <v>3347</v>
      </c>
      <c r="L209" s="49" t="s">
        <v>457</v>
      </c>
      <c r="M209" s="49" t="s">
        <v>458</v>
      </c>
      <c r="O209" s="49" t="s">
        <v>3348</v>
      </c>
      <c r="P209" s="49" t="s">
        <v>3349</v>
      </c>
      <c r="Q209" s="50">
        <v>3600</v>
      </c>
      <c r="R209" s="50">
        <v>3960</v>
      </c>
      <c r="S209" s="49" t="s">
        <v>3350</v>
      </c>
      <c r="T209" s="49" t="s">
        <v>2450</v>
      </c>
      <c r="U209" s="49" t="s">
        <v>3351</v>
      </c>
      <c r="V209" s="49" t="s">
        <v>2383</v>
      </c>
      <c r="Y209" s="50">
        <v>208</v>
      </c>
    </row>
    <row r="210" spans="1:25" x14ac:dyDescent="0.8">
      <c r="A210" s="46" t="s">
        <v>7310</v>
      </c>
      <c r="B210" s="46" t="str">
        <f>IFERROR(IF(A210="","",A210&amp;COUNTIF(A$2:A210,A210)),"")</f>
        <v>宗教11</v>
      </c>
      <c r="C210" s="49" t="s">
        <v>3309</v>
      </c>
      <c r="D210" s="50">
        <v>209</v>
      </c>
      <c r="E210" s="49" t="s">
        <v>69</v>
      </c>
      <c r="F210" s="49" t="s">
        <v>30</v>
      </c>
      <c r="G210" s="49" t="s">
        <v>70</v>
      </c>
      <c r="H210" s="49" t="s">
        <v>448</v>
      </c>
      <c r="K210" s="49" t="s">
        <v>3352</v>
      </c>
      <c r="L210" s="49" t="s">
        <v>457</v>
      </c>
      <c r="M210" s="49" t="s">
        <v>458</v>
      </c>
      <c r="O210" s="49" t="s">
        <v>3353</v>
      </c>
      <c r="P210" s="49" t="s">
        <v>3354</v>
      </c>
      <c r="Q210" s="50">
        <v>9000</v>
      </c>
      <c r="R210" s="50">
        <v>9900</v>
      </c>
      <c r="S210" s="49" t="s">
        <v>3355</v>
      </c>
      <c r="T210" s="49" t="s">
        <v>2630</v>
      </c>
      <c r="U210" s="49" t="s">
        <v>346</v>
      </c>
      <c r="V210" s="49" t="s">
        <v>2383</v>
      </c>
      <c r="Y210" s="50">
        <v>209</v>
      </c>
    </row>
    <row r="211" spans="1:25" x14ac:dyDescent="0.8">
      <c r="A211" s="46" t="s">
        <v>7310</v>
      </c>
      <c r="B211" s="46" t="str">
        <f>IFERROR(IF(A211="","",A211&amp;COUNTIF(A$2:A211,A211)),"")</f>
        <v>宗教12</v>
      </c>
      <c r="C211" s="49" t="s">
        <v>3309</v>
      </c>
      <c r="D211" s="50">
        <v>210</v>
      </c>
      <c r="E211" s="49" t="s">
        <v>69</v>
      </c>
      <c r="F211" s="49" t="s">
        <v>30</v>
      </c>
      <c r="G211" s="49" t="s">
        <v>70</v>
      </c>
      <c r="H211" s="49" t="s">
        <v>448</v>
      </c>
      <c r="K211" s="49" t="s">
        <v>3356</v>
      </c>
      <c r="L211" s="49" t="s">
        <v>457</v>
      </c>
      <c r="M211" s="49" t="s">
        <v>458</v>
      </c>
      <c r="O211" s="49" t="s">
        <v>3357</v>
      </c>
      <c r="P211" s="49" t="s">
        <v>3358</v>
      </c>
      <c r="Q211" s="50">
        <v>3500</v>
      </c>
      <c r="R211" s="50">
        <v>3850</v>
      </c>
      <c r="S211" s="49" t="s">
        <v>3359</v>
      </c>
      <c r="T211" s="49" t="s">
        <v>2466</v>
      </c>
      <c r="U211" s="49" t="s">
        <v>1817</v>
      </c>
      <c r="V211" s="49" t="s">
        <v>7291</v>
      </c>
      <c r="Y211" s="50">
        <v>210</v>
      </c>
    </row>
    <row r="212" spans="1:25" x14ac:dyDescent="0.8">
      <c r="A212" s="46" t="s">
        <v>7310</v>
      </c>
      <c r="B212" s="46" t="str">
        <f>IFERROR(IF(A212="","",A212&amp;COUNTIF(A$2:A212,A212)),"")</f>
        <v>宗教13</v>
      </c>
      <c r="C212" s="49" t="s">
        <v>3309</v>
      </c>
      <c r="D212" s="50">
        <v>211</v>
      </c>
      <c r="E212" s="49" t="s">
        <v>69</v>
      </c>
      <c r="F212" s="49" t="s">
        <v>30</v>
      </c>
      <c r="G212" s="49" t="s">
        <v>70</v>
      </c>
      <c r="H212" s="49" t="s">
        <v>448</v>
      </c>
      <c r="K212" s="49" t="s">
        <v>3360</v>
      </c>
      <c r="L212" s="49" t="s">
        <v>457</v>
      </c>
      <c r="M212" s="49" t="s">
        <v>458</v>
      </c>
      <c r="O212" s="49" t="s">
        <v>3361</v>
      </c>
      <c r="P212" s="49" t="s">
        <v>3362</v>
      </c>
      <c r="Q212" s="50">
        <v>18000</v>
      </c>
      <c r="R212" s="50">
        <v>19800</v>
      </c>
      <c r="S212" s="49" t="s">
        <v>3363</v>
      </c>
      <c r="T212" s="49" t="s">
        <v>2456</v>
      </c>
      <c r="U212" s="49" t="s">
        <v>3364</v>
      </c>
      <c r="V212" s="49" t="s">
        <v>2383</v>
      </c>
      <c r="Y212" s="50">
        <v>211</v>
      </c>
    </row>
    <row r="213" spans="1:25" x14ac:dyDescent="0.8">
      <c r="A213" s="46" t="s">
        <v>7310</v>
      </c>
      <c r="B213" s="46" t="str">
        <f>IFERROR(IF(A213="","",A213&amp;COUNTIF(A$2:A213,A213)),"")</f>
        <v>宗教14</v>
      </c>
      <c r="C213" s="49" t="s">
        <v>3309</v>
      </c>
      <c r="D213" s="50">
        <v>212</v>
      </c>
      <c r="E213" s="49" t="s">
        <v>69</v>
      </c>
      <c r="F213" s="49" t="s">
        <v>30</v>
      </c>
      <c r="G213" s="49" t="s">
        <v>70</v>
      </c>
      <c r="H213" s="49" t="s">
        <v>448</v>
      </c>
      <c r="K213" s="49" t="s">
        <v>3365</v>
      </c>
      <c r="L213" s="49" t="s">
        <v>457</v>
      </c>
      <c r="M213" s="49" t="s">
        <v>458</v>
      </c>
      <c r="O213" s="49" t="s">
        <v>3366</v>
      </c>
      <c r="P213" s="49" t="s">
        <v>3367</v>
      </c>
      <c r="Q213" s="50">
        <v>2400</v>
      </c>
      <c r="R213" s="50">
        <v>2640</v>
      </c>
      <c r="S213" s="49" t="s">
        <v>3368</v>
      </c>
      <c r="T213" s="49" t="s">
        <v>2466</v>
      </c>
      <c r="U213" s="49" t="s">
        <v>3369</v>
      </c>
      <c r="V213" s="49" t="s">
        <v>2383</v>
      </c>
      <c r="Y213" s="50">
        <v>212</v>
      </c>
    </row>
    <row r="214" spans="1:25" x14ac:dyDescent="0.8">
      <c r="A214" s="46" t="s">
        <v>7310</v>
      </c>
      <c r="B214" s="46" t="str">
        <f>IFERROR(IF(A214="","",A214&amp;COUNTIF(A$2:A214,A214)),"")</f>
        <v>宗教15</v>
      </c>
      <c r="C214" s="49" t="s">
        <v>3309</v>
      </c>
      <c r="D214" s="50">
        <v>213</v>
      </c>
      <c r="E214" s="49" t="s">
        <v>69</v>
      </c>
      <c r="F214" s="49" t="s">
        <v>30</v>
      </c>
      <c r="G214" s="49" t="s">
        <v>70</v>
      </c>
      <c r="H214" s="49" t="s">
        <v>448</v>
      </c>
      <c r="K214" s="49" t="s">
        <v>3370</v>
      </c>
      <c r="L214" s="49" t="s">
        <v>457</v>
      </c>
      <c r="M214" s="49" t="s">
        <v>458</v>
      </c>
      <c r="O214" s="49" t="s">
        <v>3371</v>
      </c>
      <c r="P214" s="49" t="s">
        <v>3372</v>
      </c>
      <c r="Q214" s="50">
        <v>8000</v>
      </c>
      <c r="R214" s="50">
        <v>8800</v>
      </c>
      <c r="S214" s="49" t="s">
        <v>3373</v>
      </c>
      <c r="T214" s="49" t="s">
        <v>2895</v>
      </c>
      <c r="U214" s="49" t="s">
        <v>895</v>
      </c>
      <c r="V214" s="49" t="s">
        <v>7291</v>
      </c>
      <c r="Y214" s="50">
        <v>213</v>
      </c>
    </row>
    <row r="215" spans="1:25" x14ac:dyDescent="0.8">
      <c r="A215" s="46" t="s">
        <v>7313</v>
      </c>
      <c r="B215" s="46" t="str">
        <f>IFERROR(IF(A215="","",A215&amp;COUNTIF(A$2:A215,A215)),"")</f>
        <v>心理1</v>
      </c>
      <c r="C215" s="49" t="s">
        <v>3309</v>
      </c>
      <c r="D215" s="50">
        <v>214</v>
      </c>
      <c r="E215" s="49" t="s">
        <v>69</v>
      </c>
      <c r="F215" s="49" t="s">
        <v>32</v>
      </c>
      <c r="G215" s="49" t="s">
        <v>70</v>
      </c>
      <c r="H215" s="49" t="s">
        <v>470</v>
      </c>
      <c r="K215" s="49" t="s">
        <v>3374</v>
      </c>
      <c r="L215" s="49" t="s">
        <v>400</v>
      </c>
      <c r="M215" s="49" t="s">
        <v>401</v>
      </c>
      <c r="O215" s="49" t="s">
        <v>3375</v>
      </c>
      <c r="P215" s="49" t="s">
        <v>3376</v>
      </c>
      <c r="Q215" s="50">
        <v>20000</v>
      </c>
      <c r="R215" s="50">
        <v>22000</v>
      </c>
      <c r="S215" s="49" t="s">
        <v>3377</v>
      </c>
      <c r="T215" s="49" t="s">
        <v>2420</v>
      </c>
      <c r="U215" s="49" t="s">
        <v>3378</v>
      </c>
      <c r="V215" s="49" t="s">
        <v>2383</v>
      </c>
      <c r="Y215" s="50">
        <v>214</v>
      </c>
    </row>
    <row r="216" spans="1:25" x14ac:dyDescent="0.8">
      <c r="A216" s="46" t="s">
        <v>7313</v>
      </c>
      <c r="B216" s="46" t="str">
        <f>IFERROR(IF(A216="","",A216&amp;COUNTIF(A$2:A216,A216)),"")</f>
        <v>心理2</v>
      </c>
      <c r="C216" s="49" t="s">
        <v>3379</v>
      </c>
      <c r="D216" s="50">
        <v>215</v>
      </c>
      <c r="E216" s="49" t="s">
        <v>69</v>
      </c>
      <c r="F216" s="49" t="s">
        <v>32</v>
      </c>
      <c r="G216" s="49" t="s">
        <v>70</v>
      </c>
      <c r="H216" s="49" t="s">
        <v>470</v>
      </c>
      <c r="K216" s="49" t="s">
        <v>3380</v>
      </c>
      <c r="L216" s="49" t="s">
        <v>400</v>
      </c>
      <c r="M216" s="49" t="s">
        <v>401</v>
      </c>
      <c r="O216" s="49" t="s">
        <v>3381</v>
      </c>
      <c r="P216" s="49" t="s">
        <v>3382</v>
      </c>
      <c r="Q216" s="50">
        <v>5400</v>
      </c>
      <c r="R216" s="50">
        <v>5940</v>
      </c>
      <c r="S216" s="49" t="s">
        <v>3383</v>
      </c>
      <c r="T216" s="49" t="s">
        <v>2435</v>
      </c>
      <c r="U216" s="49" t="s">
        <v>3384</v>
      </c>
      <c r="V216" s="49" t="s">
        <v>2383</v>
      </c>
      <c r="Y216" s="50">
        <v>215</v>
      </c>
    </row>
    <row r="217" spans="1:25" x14ac:dyDescent="0.8">
      <c r="A217" s="46" t="s">
        <v>7313</v>
      </c>
      <c r="B217" s="46" t="str">
        <f>IFERROR(IF(A217="","",A217&amp;COUNTIF(A$2:A217,A217)),"")</f>
        <v>心理3</v>
      </c>
      <c r="C217" s="49" t="s">
        <v>3379</v>
      </c>
      <c r="D217" s="50">
        <v>216</v>
      </c>
      <c r="E217" s="49" t="s">
        <v>69</v>
      </c>
      <c r="F217" s="49" t="s">
        <v>32</v>
      </c>
      <c r="G217" s="49" t="s">
        <v>70</v>
      </c>
      <c r="H217" s="49" t="s">
        <v>470</v>
      </c>
      <c r="K217" s="49" t="s">
        <v>3385</v>
      </c>
      <c r="L217" s="49" t="s">
        <v>72</v>
      </c>
      <c r="M217" s="49" t="s">
        <v>73</v>
      </c>
      <c r="O217" s="49" t="s">
        <v>3386</v>
      </c>
      <c r="P217" s="49" t="s">
        <v>3387</v>
      </c>
      <c r="Q217" s="50">
        <v>8000</v>
      </c>
      <c r="R217" s="50">
        <v>8800</v>
      </c>
      <c r="S217" s="49" t="s">
        <v>3388</v>
      </c>
      <c r="T217" s="49" t="s">
        <v>2388</v>
      </c>
      <c r="U217" s="49" t="s">
        <v>342</v>
      </c>
      <c r="V217" s="49" t="s">
        <v>2383</v>
      </c>
      <c r="Y217" s="50">
        <v>216</v>
      </c>
    </row>
    <row r="218" spans="1:25" x14ac:dyDescent="0.8">
      <c r="A218" s="46" t="s">
        <v>7313</v>
      </c>
      <c r="B218" s="46" t="str">
        <f>IFERROR(IF(A218="","",A218&amp;COUNTIF(A$2:A218,A218)),"")</f>
        <v>心理4</v>
      </c>
      <c r="C218" s="49" t="s">
        <v>3379</v>
      </c>
      <c r="D218" s="50">
        <v>217</v>
      </c>
      <c r="E218" s="49" t="s">
        <v>69</v>
      </c>
      <c r="F218" s="49" t="s">
        <v>32</v>
      </c>
      <c r="G218" s="49" t="s">
        <v>70</v>
      </c>
      <c r="H218" s="49" t="s">
        <v>470</v>
      </c>
      <c r="K218" s="49" t="s">
        <v>3389</v>
      </c>
      <c r="L218" s="49" t="s">
        <v>409</v>
      </c>
      <c r="M218" s="49" t="s">
        <v>410</v>
      </c>
      <c r="O218" s="49" t="s">
        <v>3390</v>
      </c>
      <c r="P218" s="49" t="s">
        <v>3391</v>
      </c>
      <c r="Q218" s="50">
        <v>2900</v>
      </c>
      <c r="R218" s="50">
        <v>3190</v>
      </c>
      <c r="S218" s="49" t="s">
        <v>3392</v>
      </c>
      <c r="T218" s="49" t="s">
        <v>2495</v>
      </c>
      <c r="U218" s="49" t="s">
        <v>3393</v>
      </c>
      <c r="V218" s="49" t="s">
        <v>2383</v>
      </c>
      <c r="Y218" s="50">
        <v>217</v>
      </c>
    </row>
    <row r="219" spans="1:25" x14ac:dyDescent="0.8">
      <c r="A219" s="46" t="s">
        <v>7313</v>
      </c>
      <c r="B219" s="46" t="str">
        <f>IFERROR(IF(A219="","",A219&amp;COUNTIF(A$2:A219,A219)),"")</f>
        <v>心理5</v>
      </c>
      <c r="C219" s="49" t="s">
        <v>3379</v>
      </c>
      <c r="D219" s="50">
        <v>218</v>
      </c>
      <c r="E219" s="49" t="s">
        <v>69</v>
      </c>
      <c r="F219" s="49" t="s">
        <v>32</v>
      </c>
      <c r="G219" s="49" t="s">
        <v>70</v>
      </c>
      <c r="H219" s="49" t="s">
        <v>470</v>
      </c>
      <c r="K219" s="49" t="s">
        <v>3394</v>
      </c>
      <c r="L219" s="49" t="s">
        <v>409</v>
      </c>
      <c r="M219" s="49" t="s">
        <v>410</v>
      </c>
      <c r="O219" s="49" t="s">
        <v>3395</v>
      </c>
      <c r="P219" s="49" t="s">
        <v>3396</v>
      </c>
      <c r="Q219" s="50">
        <v>2600</v>
      </c>
      <c r="R219" s="50">
        <v>2860</v>
      </c>
      <c r="S219" s="49" t="s">
        <v>3397</v>
      </c>
      <c r="T219" s="49" t="s">
        <v>2400</v>
      </c>
      <c r="U219" s="49" t="s">
        <v>3398</v>
      </c>
      <c r="V219" s="49" t="s">
        <v>2383</v>
      </c>
      <c r="Y219" s="50">
        <v>218</v>
      </c>
    </row>
    <row r="220" spans="1:25" x14ac:dyDescent="0.8">
      <c r="A220" s="46" t="s">
        <v>7313</v>
      </c>
      <c r="B220" s="46" t="str">
        <f>IFERROR(IF(A220="","",A220&amp;COUNTIF(A$2:A220,A220)),"")</f>
        <v>心理6</v>
      </c>
      <c r="C220" s="49" t="s">
        <v>3379</v>
      </c>
      <c r="D220" s="50">
        <v>219</v>
      </c>
      <c r="E220" s="49" t="s">
        <v>69</v>
      </c>
      <c r="F220" s="49" t="s">
        <v>32</v>
      </c>
      <c r="G220" s="49" t="s">
        <v>70</v>
      </c>
      <c r="H220" s="49" t="s">
        <v>470</v>
      </c>
      <c r="K220" s="49" t="s">
        <v>3399</v>
      </c>
      <c r="L220" s="49" t="s">
        <v>409</v>
      </c>
      <c r="M220" s="49" t="s">
        <v>410</v>
      </c>
      <c r="O220" s="49" t="s">
        <v>3400</v>
      </c>
      <c r="P220" s="49" t="s">
        <v>3401</v>
      </c>
      <c r="Q220" s="50">
        <v>5400</v>
      </c>
      <c r="R220" s="50">
        <v>5940</v>
      </c>
      <c r="S220" s="49" t="s">
        <v>3402</v>
      </c>
      <c r="T220" s="49" t="s">
        <v>2405</v>
      </c>
      <c r="U220" s="49" t="s">
        <v>3403</v>
      </c>
      <c r="V220" s="49" t="s">
        <v>2383</v>
      </c>
      <c r="Y220" s="50">
        <v>219</v>
      </c>
    </row>
    <row r="221" spans="1:25" x14ac:dyDescent="0.8">
      <c r="A221" s="46" t="s">
        <v>7313</v>
      </c>
      <c r="B221" s="46" t="str">
        <f>IFERROR(IF(A221="","",A221&amp;COUNTIF(A$2:A221,A221)),"")</f>
        <v>心理7</v>
      </c>
      <c r="C221" s="49" t="s">
        <v>3379</v>
      </c>
      <c r="D221" s="50">
        <v>220</v>
      </c>
      <c r="E221" s="49" t="s">
        <v>69</v>
      </c>
      <c r="F221" s="49" t="s">
        <v>32</v>
      </c>
      <c r="G221" s="49" t="s">
        <v>70</v>
      </c>
      <c r="H221" s="49" t="s">
        <v>470</v>
      </c>
      <c r="K221" s="49" t="s">
        <v>3404</v>
      </c>
      <c r="L221" s="49" t="s">
        <v>409</v>
      </c>
      <c r="M221" s="49" t="s">
        <v>410</v>
      </c>
      <c r="O221" s="49" t="s">
        <v>3405</v>
      </c>
      <c r="P221" s="49" t="s">
        <v>3406</v>
      </c>
      <c r="Q221" s="50">
        <v>5400</v>
      </c>
      <c r="R221" s="50">
        <v>5940</v>
      </c>
      <c r="S221" s="49" t="s">
        <v>3407</v>
      </c>
      <c r="T221" s="49" t="s">
        <v>2435</v>
      </c>
      <c r="U221" s="49" t="s">
        <v>3408</v>
      </c>
      <c r="V221" s="49" t="s">
        <v>2383</v>
      </c>
      <c r="Y221" s="50">
        <v>220</v>
      </c>
    </row>
    <row r="222" spans="1:25" x14ac:dyDescent="0.8">
      <c r="A222" s="46" t="s">
        <v>7313</v>
      </c>
      <c r="B222" s="46" t="str">
        <f>IFERROR(IF(A222="","",A222&amp;COUNTIF(A$2:A222,A222)),"")</f>
        <v>心理8</v>
      </c>
      <c r="C222" s="49" t="s">
        <v>3379</v>
      </c>
      <c r="D222" s="50">
        <v>221</v>
      </c>
      <c r="E222" s="49" t="s">
        <v>69</v>
      </c>
      <c r="F222" s="49" t="s">
        <v>32</v>
      </c>
      <c r="G222" s="49" t="s">
        <v>70</v>
      </c>
      <c r="H222" s="49" t="s">
        <v>470</v>
      </c>
      <c r="K222" s="49" t="s">
        <v>3409</v>
      </c>
      <c r="L222" s="49" t="s">
        <v>409</v>
      </c>
      <c r="M222" s="49" t="s">
        <v>410</v>
      </c>
      <c r="O222" s="49" t="s">
        <v>3410</v>
      </c>
      <c r="P222" s="49" t="s">
        <v>3411</v>
      </c>
      <c r="Q222" s="50">
        <v>2700</v>
      </c>
      <c r="R222" s="50">
        <v>2970</v>
      </c>
      <c r="S222" s="49" t="s">
        <v>3412</v>
      </c>
      <c r="T222" s="49" t="s">
        <v>2394</v>
      </c>
      <c r="U222" s="49" t="s">
        <v>3413</v>
      </c>
      <c r="V222" s="49" t="s">
        <v>2383</v>
      </c>
      <c r="Y222" s="50">
        <v>221</v>
      </c>
    </row>
    <row r="223" spans="1:25" x14ac:dyDescent="0.8">
      <c r="A223" s="46" t="s">
        <v>7313</v>
      </c>
      <c r="B223" s="46" t="str">
        <f>IFERROR(IF(A223="","",A223&amp;COUNTIF(A$2:A223,A223)),"")</f>
        <v>心理9</v>
      </c>
      <c r="C223" s="49" t="s">
        <v>3379</v>
      </c>
      <c r="D223" s="50">
        <v>222</v>
      </c>
      <c r="E223" s="49" t="s">
        <v>69</v>
      </c>
      <c r="F223" s="49" t="s">
        <v>32</v>
      </c>
      <c r="G223" s="49" t="s">
        <v>70</v>
      </c>
      <c r="H223" s="49" t="s">
        <v>470</v>
      </c>
      <c r="K223" s="49" t="s">
        <v>3414</v>
      </c>
      <c r="L223" s="49" t="s">
        <v>409</v>
      </c>
      <c r="M223" s="49" t="s">
        <v>410</v>
      </c>
      <c r="O223" s="49" t="s">
        <v>3415</v>
      </c>
      <c r="P223" s="49" t="s">
        <v>3416</v>
      </c>
      <c r="Q223" s="50">
        <v>3800</v>
      </c>
      <c r="R223" s="50">
        <v>4180</v>
      </c>
      <c r="S223" s="49" t="s">
        <v>3417</v>
      </c>
      <c r="T223" s="49" t="s">
        <v>2516</v>
      </c>
      <c r="U223" s="49" t="s">
        <v>3418</v>
      </c>
      <c r="V223" s="49" t="s">
        <v>2383</v>
      </c>
      <c r="Y223" s="50">
        <v>222</v>
      </c>
    </row>
    <row r="224" spans="1:25" x14ac:dyDescent="0.8">
      <c r="A224" s="46" t="s">
        <v>7313</v>
      </c>
      <c r="B224" s="46" t="str">
        <f>IFERROR(IF(A224="","",A224&amp;COUNTIF(A$2:A224,A224)),"")</f>
        <v>心理10</v>
      </c>
      <c r="C224" s="49" t="s">
        <v>3379</v>
      </c>
      <c r="D224" s="50">
        <v>223</v>
      </c>
      <c r="E224" s="49" t="s">
        <v>69</v>
      </c>
      <c r="F224" s="49" t="s">
        <v>32</v>
      </c>
      <c r="G224" s="49" t="s">
        <v>70</v>
      </c>
      <c r="H224" s="49" t="s">
        <v>470</v>
      </c>
      <c r="K224" s="49" t="s">
        <v>3419</v>
      </c>
      <c r="L224" s="49" t="s">
        <v>409</v>
      </c>
      <c r="M224" s="49" t="s">
        <v>410</v>
      </c>
      <c r="O224" s="49" t="s">
        <v>3420</v>
      </c>
      <c r="P224" s="49" t="s">
        <v>3421</v>
      </c>
      <c r="Q224" s="50">
        <v>3600</v>
      </c>
      <c r="R224" s="50">
        <v>3960</v>
      </c>
      <c r="S224" s="49" t="s">
        <v>3422</v>
      </c>
      <c r="T224" s="49" t="s">
        <v>2409</v>
      </c>
      <c r="U224" s="49" t="s">
        <v>3423</v>
      </c>
      <c r="V224" s="49" t="s">
        <v>2383</v>
      </c>
      <c r="Y224" s="50">
        <v>223</v>
      </c>
    </row>
    <row r="225" spans="1:25" x14ac:dyDescent="0.8">
      <c r="A225" s="46" t="s">
        <v>7313</v>
      </c>
      <c r="B225" s="46" t="str">
        <f>IFERROR(IF(A225="","",A225&amp;COUNTIF(A$2:A225,A225)),"")</f>
        <v>心理11</v>
      </c>
      <c r="C225" s="49" t="s">
        <v>3379</v>
      </c>
      <c r="D225" s="50">
        <v>224</v>
      </c>
      <c r="E225" s="49" t="s">
        <v>69</v>
      </c>
      <c r="F225" s="49" t="s">
        <v>32</v>
      </c>
      <c r="G225" s="49" t="s">
        <v>70</v>
      </c>
      <c r="H225" s="49" t="s">
        <v>470</v>
      </c>
      <c r="K225" s="49" t="s">
        <v>3424</v>
      </c>
      <c r="L225" s="49" t="s">
        <v>409</v>
      </c>
      <c r="M225" s="49" t="s">
        <v>410</v>
      </c>
      <c r="O225" s="49" t="s">
        <v>3425</v>
      </c>
      <c r="P225" s="49" t="s">
        <v>3426</v>
      </c>
      <c r="Q225" s="50">
        <v>4200</v>
      </c>
      <c r="R225" s="50">
        <v>4620</v>
      </c>
      <c r="S225" s="49" t="s">
        <v>3427</v>
      </c>
      <c r="T225" s="49" t="s">
        <v>2420</v>
      </c>
      <c r="U225" s="49" t="s">
        <v>3428</v>
      </c>
      <c r="V225" s="49" t="s">
        <v>2383</v>
      </c>
      <c r="Y225" s="50">
        <v>224</v>
      </c>
    </row>
    <row r="226" spans="1:25" x14ac:dyDescent="0.8">
      <c r="A226" s="46" t="s">
        <v>7313</v>
      </c>
      <c r="B226" s="46" t="str">
        <f>IFERROR(IF(A226="","",A226&amp;COUNTIF(A$2:A226,A226)),"")</f>
        <v>心理12</v>
      </c>
      <c r="C226" s="49" t="s">
        <v>3379</v>
      </c>
      <c r="D226" s="50">
        <v>225</v>
      </c>
      <c r="E226" s="49" t="s">
        <v>69</v>
      </c>
      <c r="F226" s="49" t="s">
        <v>32</v>
      </c>
      <c r="G226" s="49" t="s">
        <v>70</v>
      </c>
      <c r="H226" s="49" t="s">
        <v>470</v>
      </c>
      <c r="K226" s="49" t="s">
        <v>3429</v>
      </c>
      <c r="L226" s="49" t="s">
        <v>424</v>
      </c>
      <c r="M226" s="49" t="s">
        <v>425</v>
      </c>
      <c r="O226" s="49" t="s">
        <v>3430</v>
      </c>
      <c r="P226" s="49" t="s">
        <v>3431</v>
      </c>
      <c r="Q226" s="50">
        <v>2800</v>
      </c>
      <c r="R226" s="50">
        <v>3080</v>
      </c>
      <c r="S226" s="49" t="s">
        <v>3432</v>
      </c>
      <c r="T226" s="49" t="s">
        <v>2822</v>
      </c>
      <c r="U226" s="49" t="s">
        <v>3433</v>
      </c>
      <c r="V226" s="49" t="s">
        <v>2383</v>
      </c>
      <c r="Y226" s="50">
        <v>225</v>
      </c>
    </row>
    <row r="227" spans="1:25" x14ac:dyDescent="0.8">
      <c r="A227" s="46" t="s">
        <v>7313</v>
      </c>
      <c r="B227" s="46" t="str">
        <f>IFERROR(IF(A227="","",A227&amp;COUNTIF(A$2:A227,A227)),"")</f>
        <v>心理13</v>
      </c>
      <c r="C227" s="49" t="s">
        <v>3379</v>
      </c>
      <c r="D227" s="50">
        <v>226</v>
      </c>
      <c r="E227" s="49" t="s">
        <v>69</v>
      </c>
      <c r="F227" s="49" t="s">
        <v>32</v>
      </c>
      <c r="G227" s="49" t="s">
        <v>70</v>
      </c>
      <c r="H227" s="49" t="s">
        <v>470</v>
      </c>
      <c r="K227" s="49" t="s">
        <v>3434</v>
      </c>
      <c r="L227" s="49" t="s">
        <v>328</v>
      </c>
      <c r="M227" s="49" t="s">
        <v>329</v>
      </c>
      <c r="O227" s="49" t="s">
        <v>3435</v>
      </c>
      <c r="P227" s="49" t="s">
        <v>3436</v>
      </c>
      <c r="Q227" s="50">
        <v>8000</v>
      </c>
      <c r="R227" s="50">
        <v>8800</v>
      </c>
      <c r="S227" s="49" t="s">
        <v>3437</v>
      </c>
      <c r="T227" s="49" t="s">
        <v>2435</v>
      </c>
      <c r="U227" s="49" t="s">
        <v>3438</v>
      </c>
      <c r="V227" s="49" t="s">
        <v>2383</v>
      </c>
      <c r="Y227" s="50">
        <v>226</v>
      </c>
    </row>
    <row r="228" spans="1:25" x14ac:dyDescent="0.8">
      <c r="A228" s="46" t="s">
        <v>7313</v>
      </c>
      <c r="B228" s="46" t="str">
        <f>IFERROR(IF(A228="","",A228&amp;COUNTIF(A$2:A228,A228)),"")</f>
        <v>心理14</v>
      </c>
      <c r="C228" s="49" t="s">
        <v>3379</v>
      </c>
      <c r="D228" s="50">
        <v>227</v>
      </c>
      <c r="E228" s="49" t="s">
        <v>69</v>
      </c>
      <c r="F228" s="49" t="s">
        <v>32</v>
      </c>
      <c r="G228" s="49" t="s">
        <v>70</v>
      </c>
      <c r="H228" s="49" t="s">
        <v>470</v>
      </c>
      <c r="K228" s="49" t="s">
        <v>3439</v>
      </c>
      <c r="L228" s="49" t="s">
        <v>328</v>
      </c>
      <c r="M228" s="49" t="s">
        <v>329</v>
      </c>
      <c r="O228" s="49" t="s">
        <v>3440</v>
      </c>
      <c r="P228" s="49" t="s">
        <v>3441</v>
      </c>
      <c r="Q228" s="50">
        <v>4000</v>
      </c>
      <c r="R228" s="50">
        <v>4400</v>
      </c>
      <c r="S228" s="49" t="s">
        <v>3442</v>
      </c>
      <c r="T228" s="49" t="s">
        <v>2435</v>
      </c>
      <c r="U228" s="49" t="s">
        <v>3443</v>
      </c>
      <c r="V228" s="49" t="s">
        <v>2383</v>
      </c>
      <c r="Y228" s="50">
        <v>227</v>
      </c>
    </row>
    <row r="229" spans="1:25" x14ac:dyDescent="0.8">
      <c r="A229" s="46" t="s">
        <v>7313</v>
      </c>
      <c r="B229" s="46" t="str">
        <f>IFERROR(IF(A229="","",A229&amp;COUNTIF(A$2:A229,A229)),"")</f>
        <v>心理15</v>
      </c>
      <c r="C229" s="49" t="s">
        <v>3379</v>
      </c>
      <c r="D229" s="50">
        <v>228</v>
      </c>
      <c r="E229" s="49" t="s">
        <v>69</v>
      </c>
      <c r="F229" s="49" t="s">
        <v>32</v>
      </c>
      <c r="G229" s="49" t="s">
        <v>70</v>
      </c>
      <c r="H229" s="49" t="s">
        <v>470</v>
      </c>
      <c r="K229" s="49" t="s">
        <v>3444</v>
      </c>
      <c r="L229" s="49" t="s">
        <v>480</v>
      </c>
      <c r="M229" s="49" t="s">
        <v>481</v>
      </c>
      <c r="O229" s="49" t="s">
        <v>3445</v>
      </c>
      <c r="P229" s="49" t="s">
        <v>3446</v>
      </c>
      <c r="Q229" s="50">
        <v>3800</v>
      </c>
      <c r="R229" s="50">
        <v>4180</v>
      </c>
      <c r="S229" s="49" t="s">
        <v>3447</v>
      </c>
      <c r="T229" s="49" t="s">
        <v>2466</v>
      </c>
      <c r="U229" s="49" t="s">
        <v>657</v>
      </c>
      <c r="V229" s="49" t="s">
        <v>2383</v>
      </c>
      <c r="Y229" s="50">
        <v>228</v>
      </c>
    </row>
    <row r="230" spans="1:25" x14ac:dyDescent="0.8">
      <c r="A230" s="46" t="s">
        <v>7316</v>
      </c>
      <c r="B230" s="46" t="str">
        <f>IFERROR(IF(A230="","",A230&amp;COUNTIF(A$2:A230,A230)),"")</f>
        <v>教育1</v>
      </c>
      <c r="C230" s="49" t="s">
        <v>3379</v>
      </c>
      <c r="D230" s="50">
        <v>229</v>
      </c>
      <c r="E230" s="49" t="s">
        <v>69</v>
      </c>
      <c r="F230" s="49" t="s">
        <v>34</v>
      </c>
      <c r="G230" s="49" t="s">
        <v>70</v>
      </c>
      <c r="H230" s="49" t="s">
        <v>487</v>
      </c>
      <c r="K230" s="49" t="s">
        <v>3448</v>
      </c>
      <c r="L230" s="49" t="s">
        <v>400</v>
      </c>
      <c r="M230" s="49" t="s">
        <v>401</v>
      </c>
      <c r="O230" s="49" t="s">
        <v>3449</v>
      </c>
      <c r="P230" s="49" t="s">
        <v>3450</v>
      </c>
      <c r="Q230" s="50">
        <v>5400</v>
      </c>
      <c r="R230" s="50">
        <v>5940</v>
      </c>
      <c r="S230" s="49" t="s">
        <v>3451</v>
      </c>
      <c r="T230" s="49" t="s">
        <v>2516</v>
      </c>
      <c r="U230" s="49" t="s">
        <v>3452</v>
      </c>
      <c r="V230" s="49" t="s">
        <v>2383</v>
      </c>
      <c r="Y230" s="50">
        <v>229</v>
      </c>
    </row>
    <row r="231" spans="1:25" x14ac:dyDescent="0.8">
      <c r="A231" s="46" t="s">
        <v>7316</v>
      </c>
      <c r="B231" s="46" t="str">
        <f>IFERROR(IF(A231="","",A231&amp;COUNTIF(A$2:A231,A231)),"")</f>
        <v>教育2</v>
      </c>
      <c r="C231" s="49" t="s">
        <v>3453</v>
      </c>
      <c r="D231" s="50">
        <v>230</v>
      </c>
      <c r="E231" s="49" t="s">
        <v>69</v>
      </c>
      <c r="F231" s="49" t="s">
        <v>34</v>
      </c>
      <c r="G231" s="49" t="s">
        <v>70</v>
      </c>
      <c r="H231" s="49" t="s">
        <v>487</v>
      </c>
      <c r="K231" s="49" t="s">
        <v>3454</v>
      </c>
      <c r="L231" s="49" t="s">
        <v>400</v>
      </c>
      <c r="M231" s="49" t="s">
        <v>401</v>
      </c>
      <c r="O231" s="49" t="s">
        <v>3455</v>
      </c>
      <c r="P231" s="49" t="s">
        <v>3456</v>
      </c>
      <c r="Q231" s="50">
        <v>3600</v>
      </c>
      <c r="R231" s="50">
        <v>3960</v>
      </c>
      <c r="S231" s="49" t="s">
        <v>3457</v>
      </c>
      <c r="T231" s="49" t="s">
        <v>2405</v>
      </c>
      <c r="U231" s="49" t="s">
        <v>3458</v>
      </c>
      <c r="V231" s="49" t="s">
        <v>2383</v>
      </c>
      <c r="Y231" s="50">
        <v>230</v>
      </c>
    </row>
    <row r="232" spans="1:25" x14ac:dyDescent="0.8">
      <c r="A232" s="46" t="s">
        <v>7316</v>
      </c>
      <c r="B232" s="46" t="str">
        <f>IFERROR(IF(A232="","",A232&amp;COUNTIF(A$2:A232,A232)),"")</f>
        <v>教育3</v>
      </c>
      <c r="C232" s="49" t="s">
        <v>3453</v>
      </c>
      <c r="D232" s="50">
        <v>231</v>
      </c>
      <c r="E232" s="49" t="s">
        <v>69</v>
      </c>
      <c r="F232" s="49" t="s">
        <v>34</v>
      </c>
      <c r="G232" s="49" t="s">
        <v>70</v>
      </c>
      <c r="H232" s="49" t="s">
        <v>487</v>
      </c>
      <c r="K232" s="49" t="s">
        <v>3459</v>
      </c>
      <c r="L232" s="49" t="s">
        <v>400</v>
      </c>
      <c r="M232" s="49" t="s">
        <v>401</v>
      </c>
      <c r="O232" s="49" t="s">
        <v>3460</v>
      </c>
      <c r="P232" s="49" t="s">
        <v>3461</v>
      </c>
      <c r="Q232" s="50">
        <v>5400</v>
      </c>
      <c r="R232" s="50">
        <v>5940</v>
      </c>
      <c r="S232" s="49" t="s">
        <v>3462</v>
      </c>
      <c r="T232" s="49" t="s">
        <v>2516</v>
      </c>
      <c r="U232" s="49" t="s">
        <v>3463</v>
      </c>
      <c r="V232" s="49" t="s">
        <v>2383</v>
      </c>
      <c r="Y232" s="50">
        <v>231</v>
      </c>
    </row>
    <row r="233" spans="1:25" x14ac:dyDescent="0.8">
      <c r="A233" s="46" t="s">
        <v>7316</v>
      </c>
      <c r="B233" s="46" t="str">
        <f>IFERROR(IF(A233="","",A233&amp;COUNTIF(A$2:A233,A233)),"")</f>
        <v>教育4</v>
      </c>
      <c r="C233" s="49" t="s">
        <v>3453</v>
      </c>
      <c r="D233" s="50">
        <v>232</v>
      </c>
      <c r="E233" s="49" t="s">
        <v>69</v>
      </c>
      <c r="F233" s="49" t="s">
        <v>34</v>
      </c>
      <c r="G233" s="49" t="s">
        <v>70</v>
      </c>
      <c r="H233" s="49" t="s">
        <v>487</v>
      </c>
      <c r="K233" s="49" t="s">
        <v>3464</v>
      </c>
      <c r="L233" s="49" t="s">
        <v>400</v>
      </c>
      <c r="M233" s="49" t="s">
        <v>401</v>
      </c>
      <c r="O233" s="49" t="s">
        <v>3465</v>
      </c>
      <c r="P233" s="49" t="s">
        <v>3466</v>
      </c>
      <c r="Q233" s="50">
        <v>15000</v>
      </c>
      <c r="R233" s="50">
        <v>16500</v>
      </c>
      <c r="S233" s="49" t="s">
        <v>3467</v>
      </c>
      <c r="T233" s="49" t="s">
        <v>2400</v>
      </c>
      <c r="U233" s="49" t="s">
        <v>3468</v>
      </c>
      <c r="V233" s="49" t="s">
        <v>2383</v>
      </c>
      <c r="Y233" s="50">
        <v>232</v>
      </c>
    </row>
    <row r="234" spans="1:25" x14ac:dyDescent="0.8">
      <c r="A234" s="46" t="s">
        <v>7316</v>
      </c>
      <c r="B234" s="46" t="str">
        <f>IFERROR(IF(A234="","",A234&amp;COUNTIF(A$2:A234,A234)),"")</f>
        <v>教育5</v>
      </c>
      <c r="C234" s="49" t="s">
        <v>3453</v>
      </c>
      <c r="D234" s="50">
        <v>233</v>
      </c>
      <c r="E234" s="49" t="s">
        <v>69</v>
      </c>
      <c r="F234" s="49" t="s">
        <v>34</v>
      </c>
      <c r="G234" s="49" t="s">
        <v>70</v>
      </c>
      <c r="H234" s="49" t="s">
        <v>487</v>
      </c>
      <c r="K234" s="49" t="s">
        <v>3469</v>
      </c>
      <c r="L234" s="49" t="s">
        <v>400</v>
      </c>
      <c r="M234" s="49" t="s">
        <v>401</v>
      </c>
      <c r="O234" s="49" t="s">
        <v>3470</v>
      </c>
      <c r="P234" s="49" t="s">
        <v>3471</v>
      </c>
      <c r="Q234" s="50">
        <v>4500</v>
      </c>
      <c r="R234" s="50">
        <v>4950</v>
      </c>
      <c r="S234" s="49" t="s">
        <v>3472</v>
      </c>
      <c r="T234" s="49" t="s">
        <v>2420</v>
      </c>
      <c r="U234" s="49" t="s">
        <v>497</v>
      </c>
      <c r="V234" s="49" t="s">
        <v>2383</v>
      </c>
      <c r="Y234" s="50">
        <v>233</v>
      </c>
    </row>
    <row r="235" spans="1:25" x14ac:dyDescent="0.8">
      <c r="A235" s="46" t="s">
        <v>7316</v>
      </c>
      <c r="B235" s="46" t="str">
        <f>IFERROR(IF(A235="","",A235&amp;COUNTIF(A$2:A235,A235)),"")</f>
        <v>教育6</v>
      </c>
      <c r="C235" s="49" t="s">
        <v>3453</v>
      </c>
      <c r="D235" s="50">
        <v>234</v>
      </c>
      <c r="E235" s="49" t="s">
        <v>69</v>
      </c>
      <c r="F235" s="49" t="s">
        <v>34</v>
      </c>
      <c r="G235" s="49" t="s">
        <v>70</v>
      </c>
      <c r="H235" s="49" t="s">
        <v>487</v>
      </c>
      <c r="K235" s="49" t="s">
        <v>3473</v>
      </c>
      <c r="L235" s="49" t="s">
        <v>400</v>
      </c>
      <c r="M235" s="49" t="s">
        <v>401</v>
      </c>
      <c r="O235" s="49" t="s">
        <v>3474</v>
      </c>
      <c r="P235" s="49" t="s">
        <v>3475</v>
      </c>
      <c r="Q235" s="50">
        <v>6800</v>
      </c>
      <c r="R235" s="50">
        <v>7480</v>
      </c>
      <c r="S235" s="49" t="s">
        <v>3476</v>
      </c>
      <c r="T235" s="49" t="s">
        <v>2420</v>
      </c>
      <c r="U235" s="49" t="s">
        <v>3477</v>
      </c>
      <c r="V235" s="49" t="s">
        <v>2383</v>
      </c>
      <c r="Y235" s="50">
        <v>234</v>
      </c>
    </row>
    <row r="236" spans="1:25" x14ac:dyDescent="0.8">
      <c r="A236" s="46" t="s">
        <v>7316</v>
      </c>
      <c r="B236" s="46" t="str">
        <f>IFERROR(IF(A236="","",A236&amp;COUNTIF(A$2:A236,A236)),"")</f>
        <v>教育7</v>
      </c>
      <c r="C236" s="49" t="s">
        <v>3453</v>
      </c>
      <c r="D236" s="50">
        <v>235</v>
      </c>
      <c r="E236" s="49" t="s">
        <v>69</v>
      </c>
      <c r="F236" s="49" t="s">
        <v>34</v>
      </c>
      <c r="G236" s="49" t="s">
        <v>70</v>
      </c>
      <c r="H236" s="49" t="s">
        <v>487</v>
      </c>
      <c r="K236" s="49" t="s">
        <v>3478</v>
      </c>
      <c r="L236" s="49" t="s">
        <v>3479</v>
      </c>
      <c r="M236" s="49" t="s">
        <v>3480</v>
      </c>
      <c r="O236" s="49" t="s">
        <v>3481</v>
      </c>
      <c r="P236" s="49" t="s">
        <v>3482</v>
      </c>
      <c r="Q236" s="50">
        <v>20000</v>
      </c>
      <c r="R236" s="50">
        <v>22000</v>
      </c>
      <c r="S236" s="49" t="s">
        <v>3483</v>
      </c>
      <c r="T236" s="49" t="s">
        <v>2489</v>
      </c>
      <c r="U236" s="49" t="s">
        <v>1781</v>
      </c>
      <c r="V236" s="49" t="s">
        <v>2383</v>
      </c>
      <c r="Y236" s="50">
        <v>235</v>
      </c>
    </row>
    <row r="237" spans="1:25" x14ac:dyDescent="0.8">
      <c r="A237" s="46" t="s">
        <v>7316</v>
      </c>
      <c r="B237" s="46" t="str">
        <f>IFERROR(IF(A237="","",A237&amp;COUNTIF(A$2:A237,A237)),"")</f>
        <v>教育8</v>
      </c>
      <c r="C237" s="49" t="s">
        <v>3453</v>
      </c>
      <c r="D237" s="50">
        <v>236</v>
      </c>
      <c r="E237" s="49" t="s">
        <v>69</v>
      </c>
      <c r="F237" s="49" t="s">
        <v>34</v>
      </c>
      <c r="G237" s="49" t="s">
        <v>70</v>
      </c>
      <c r="H237" s="49" t="s">
        <v>487</v>
      </c>
      <c r="K237" s="49" t="s">
        <v>3484</v>
      </c>
      <c r="L237" s="49" t="s">
        <v>409</v>
      </c>
      <c r="M237" s="49" t="s">
        <v>410</v>
      </c>
      <c r="O237" s="49" t="s">
        <v>3485</v>
      </c>
      <c r="P237" s="49" t="s">
        <v>3486</v>
      </c>
      <c r="Q237" s="50">
        <v>4500</v>
      </c>
      <c r="R237" s="50">
        <v>4950</v>
      </c>
      <c r="S237" s="49" t="s">
        <v>3487</v>
      </c>
      <c r="T237" s="49" t="s">
        <v>2495</v>
      </c>
      <c r="U237" s="49" t="s">
        <v>3488</v>
      </c>
      <c r="V237" s="49" t="s">
        <v>2383</v>
      </c>
      <c r="Y237" s="50">
        <v>236</v>
      </c>
    </row>
    <row r="238" spans="1:25" x14ac:dyDescent="0.8">
      <c r="A238" s="46" t="s">
        <v>7316</v>
      </c>
      <c r="B238" s="46" t="str">
        <f>IFERROR(IF(A238="","",A238&amp;COUNTIF(A$2:A238,A238)),"")</f>
        <v>教育9</v>
      </c>
      <c r="C238" s="49" t="s">
        <v>3453</v>
      </c>
      <c r="D238" s="50">
        <v>237</v>
      </c>
      <c r="E238" s="49" t="s">
        <v>69</v>
      </c>
      <c r="F238" s="49" t="s">
        <v>34</v>
      </c>
      <c r="G238" s="49" t="s">
        <v>70</v>
      </c>
      <c r="H238" s="49" t="s">
        <v>487</v>
      </c>
      <c r="K238" s="49" t="s">
        <v>3489</v>
      </c>
      <c r="L238" s="49" t="s">
        <v>409</v>
      </c>
      <c r="M238" s="49" t="s">
        <v>410</v>
      </c>
      <c r="O238" s="49" t="s">
        <v>3490</v>
      </c>
      <c r="P238" s="49" t="s">
        <v>3491</v>
      </c>
      <c r="Q238" s="50">
        <v>4200</v>
      </c>
      <c r="R238" s="50">
        <v>4620</v>
      </c>
      <c r="S238" s="49" t="s">
        <v>3492</v>
      </c>
      <c r="T238" s="49" t="s">
        <v>2495</v>
      </c>
      <c r="U238" s="49" t="s">
        <v>3493</v>
      </c>
      <c r="V238" s="49" t="s">
        <v>2383</v>
      </c>
      <c r="Y238" s="50">
        <v>237</v>
      </c>
    </row>
    <row r="239" spans="1:25" x14ac:dyDescent="0.8">
      <c r="A239" s="46" t="s">
        <v>7316</v>
      </c>
      <c r="B239" s="46" t="str">
        <f>IFERROR(IF(A239="","",A239&amp;COUNTIF(A$2:A239,A239)),"")</f>
        <v>教育10</v>
      </c>
      <c r="C239" s="49" t="s">
        <v>3453</v>
      </c>
      <c r="D239" s="50">
        <v>238</v>
      </c>
      <c r="E239" s="49" t="s">
        <v>69</v>
      </c>
      <c r="F239" s="49" t="s">
        <v>34</v>
      </c>
      <c r="G239" s="49" t="s">
        <v>70</v>
      </c>
      <c r="H239" s="49" t="s">
        <v>487</v>
      </c>
      <c r="K239" s="49" t="s">
        <v>3494</v>
      </c>
      <c r="L239" s="49" t="s">
        <v>409</v>
      </c>
      <c r="M239" s="49" t="s">
        <v>410</v>
      </c>
      <c r="O239" s="49" t="s">
        <v>3495</v>
      </c>
      <c r="P239" s="49" t="s">
        <v>3496</v>
      </c>
      <c r="Q239" s="50">
        <v>2600</v>
      </c>
      <c r="R239" s="50">
        <v>2860</v>
      </c>
      <c r="S239" s="49" t="s">
        <v>3497</v>
      </c>
      <c r="T239" s="49" t="s">
        <v>2394</v>
      </c>
      <c r="U239" s="49" t="s">
        <v>3498</v>
      </c>
      <c r="V239" s="49" t="s">
        <v>2383</v>
      </c>
      <c r="Y239" s="50">
        <v>238</v>
      </c>
    </row>
    <row r="240" spans="1:25" x14ac:dyDescent="0.8">
      <c r="A240" s="46" t="s">
        <v>7316</v>
      </c>
      <c r="B240" s="46" t="str">
        <f>IFERROR(IF(A240="","",A240&amp;COUNTIF(A$2:A240,A240)),"")</f>
        <v>教育11</v>
      </c>
      <c r="C240" s="49" t="s">
        <v>3453</v>
      </c>
      <c r="D240" s="50">
        <v>239</v>
      </c>
      <c r="E240" s="49" t="s">
        <v>69</v>
      </c>
      <c r="F240" s="49" t="s">
        <v>34</v>
      </c>
      <c r="G240" s="49" t="s">
        <v>70</v>
      </c>
      <c r="H240" s="49" t="s">
        <v>487</v>
      </c>
      <c r="K240" s="49" t="s">
        <v>3499</v>
      </c>
      <c r="L240" s="49" t="s">
        <v>507</v>
      </c>
      <c r="M240" s="49" t="s">
        <v>508</v>
      </c>
      <c r="O240" s="49" t="s">
        <v>3500</v>
      </c>
      <c r="P240" s="49" t="s">
        <v>3501</v>
      </c>
      <c r="Q240" s="50">
        <v>4800</v>
      </c>
      <c r="R240" s="50">
        <v>5280</v>
      </c>
      <c r="S240" s="49" t="s">
        <v>3502</v>
      </c>
      <c r="T240" s="49" t="s">
        <v>2495</v>
      </c>
      <c r="U240" s="49" t="s">
        <v>3503</v>
      </c>
      <c r="V240" s="49" t="s">
        <v>2383</v>
      </c>
      <c r="Y240" s="50">
        <v>239</v>
      </c>
    </row>
    <row r="241" spans="1:25" x14ac:dyDescent="0.8">
      <c r="A241" s="46" t="s">
        <v>7316</v>
      </c>
      <c r="B241" s="46" t="str">
        <f>IFERROR(IF(A241="","",A241&amp;COUNTIF(A$2:A241,A241)),"")</f>
        <v>教育12</v>
      </c>
      <c r="C241" s="49" t="s">
        <v>3453</v>
      </c>
      <c r="D241" s="50">
        <v>240</v>
      </c>
      <c r="E241" s="49" t="s">
        <v>69</v>
      </c>
      <c r="F241" s="49" t="s">
        <v>34</v>
      </c>
      <c r="G241" s="49" t="s">
        <v>70</v>
      </c>
      <c r="H241" s="49" t="s">
        <v>487</v>
      </c>
      <c r="K241" s="49" t="s">
        <v>3504</v>
      </c>
      <c r="L241" s="49" t="s">
        <v>507</v>
      </c>
      <c r="M241" s="49" t="s">
        <v>508</v>
      </c>
      <c r="O241" s="49" t="s">
        <v>3505</v>
      </c>
      <c r="P241" s="49" t="s">
        <v>3506</v>
      </c>
      <c r="Q241" s="50">
        <v>4700</v>
      </c>
      <c r="R241" s="50">
        <v>5170</v>
      </c>
      <c r="S241" s="49" t="s">
        <v>3507</v>
      </c>
      <c r="T241" s="49" t="s">
        <v>2420</v>
      </c>
      <c r="U241" s="49" t="s">
        <v>2421</v>
      </c>
      <c r="V241" s="49" t="s">
        <v>2383</v>
      </c>
      <c r="Y241" s="50">
        <v>240</v>
      </c>
    </row>
    <row r="242" spans="1:25" x14ac:dyDescent="0.8">
      <c r="A242" s="46" t="s">
        <v>7316</v>
      </c>
      <c r="B242" s="46" t="str">
        <f>IFERROR(IF(A242="","",A242&amp;COUNTIF(A$2:A242,A242)),"")</f>
        <v>教育13</v>
      </c>
      <c r="C242" s="49" t="s">
        <v>3453</v>
      </c>
      <c r="D242" s="50">
        <v>241</v>
      </c>
      <c r="E242" s="49" t="s">
        <v>69</v>
      </c>
      <c r="F242" s="49" t="s">
        <v>34</v>
      </c>
      <c r="G242" s="49" t="s">
        <v>70</v>
      </c>
      <c r="H242" s="49" t="s">
        <v>487</v>
      </c>
      <c r="K242" s="49" t="s">
        <v>3508</v>
      </c>
      <c r="L242" s="49" t="s">
        <v>580</v>
      </c>
      <c r="M242" s="49" t="s">
        <v>581</v>
      </c>
      <c r="O242" s="49" t="s">
        <v>3509</v>
      </c>
      <c r="P242" s="49" t="s">
        <v>3510</v>
      </c>
      <c r="Q242" s="50">
        <v>4800</v>
      </c>
      <c r="R242" s="50">
        <v>5280</v>
      </c>
      <c r="S242" s="49" t="s">
        <v>3511</v>
      </c>
      <c r="T242" s="49" t="s">
        <v>2466</v>
      </c>
      <c r="U242" s="49" t="s">
        <v>326</v>
      </c>
      <c r="V242" s="49" t="s">
        <v>2383</v>
      </c>
      <c r="Y242" s="50">
        <v>241</v>
      </c>
    </row>
    <row r="243" spans="1:25" x14ac:dyDescent="0.8">
      <c r="A243" s="46" t="s">
        <v>7316</v>
      </c>
      <c r="B243" s="46" t="str">
        <f>IFERROR(IF(A243="","",A243&amp;COUNTIF(A$2:A243,A243)),"")</f>
        <v>教育14</v>
      </c>
      <c r="C243" s="49" t="s">
        <v>3453</v>
      </c>
      <c r="D243" s="50">
        <v>242</v>
      </c>
      <c r="E243" s="49" t="s">
        <v>69</v>
      </c>
      <c r="F243" s="49" t="s">
        <v>34</v>
      </c>
      <c r="G243" s="49" t="s">
        <v>70</v>
      </c>
      <c r="H243" s="49" t="s">
        <v>487</v>
      </c>
      <c r="K243" s="49" t="s">
        <v>3512</v>
      </c>
      <c r="L243" s="49" t="s">
        <v>514</v>
      </c>
      <c r="M243" s="49" t="s">
        <v>515</v>
      </c>
      <c r="O243" s="49" t="s">
        <v>3513</v>
      </c>
      <c r="P243" s="49" t="s">
        <v>3514</v>
      </c>
      <c r="Q243" s="50">
        <v>2500</v>
      </c>
      <c r="R243" s="50">
        <v>2750</v>
      </c>
      <c r="S243" s="49" t="s">
        <v>3515</v>
      </c>
      <c r="T243" s="49" t="s">
        <v>2495</v>
      </c>
      <c r="U243" s="49" t="s">
        <v>3516</v>
      </c>
      <c r="V243" s="49" t="s">
        <v>2383</v>
      </c>
      <c r="Y243" s="50">
        <v>242</v>
      </c>
    </row>
    <row r="244" spans="1:25" x14ac:dyDescent="0.8">
      <c r="A244" s="46" t="s">
        <v>7316</v>
      </c>
      <c r="B244" s="46" t="str">
        <f>IFERROR(IF(A244="","",A244&amp;COUNTIF(A$2:A244,A244)),"")</f>
        <v>教育15</v>
      </c>
      <c r="C244" s="49" t="s">
        <v>3453</v>
      </c>
      <c r="D244" s="50">
        <v>243</v>
      </c>
      <c r="E244" s="49" t="s">
        <v>69</v>
      </c>
      <c r="F244" s="49" t="s">
        <v>34</v>
      </c>
      <c r="G244" s="49" t="s">
        <v>70</v>
      </c>
      <c r="H244" s="49" t="s">
        <v>487</v>
      </c>
      <c r="K244" s="49" t="s">
        <v>3517</v>
      </c>
      <c r="L244" s="49" t="s">
        <v>3518</v>
      </c>
      <c r="M244" s="49" t="s">
        <v>3519</v>
      </c>
      <c r="O244" s="49" t="s">
        <v>3520</v>
      </c>
      <c r="P244" s="49" t="s">
        <v>3521</v>
      </c>
      <c r="Q244" s="50">
        <v>2500</v>
      </c>
      <c r="R244" s="50">
        <v>2750</v>
      </c>
      <c r="S244" s="49" t="s">
        <v>3522</v>
      </c>
      <c r="T244" s="49" t="s">
        <v>3523</v>
      </c>
      <c r="U244" s="49" t="s">
        <v>3524</v>
      </c>
      <c r="V244" s="49" t="s">
        <v>2383</v>
      </c>
      <c r="Y244" s="50">
        <v>243</v>
      </c>
    </row>
    <row r="245" spans="1:25" x14ac:dyDescent="0.8">
      <c r="A245" s="46" t="s">
        <v>7316</v>
      </c>
      <c r="B245" s="46" t="str">
        <f>IFERROR(IF(A245="","",A245&amp;COUNTIF(A$2:A245,A245)),"")</f>
        <v>教育16</v>
      </c>
      <c r="C245" s="49" t="s">
        <v>3453</v>
      </c>
      <c r="D245" s="50">
        <v>244</v>
      </c>
      <c r="E245" s="49" t="s">
        <v>69</v>
      </c>
      <c r="F245" s="49" t="s">
        <v>34</v>
      </c>
      <c r="G245" s="49" t="s">
        <v>70</v>
      </c>
      <c r="H245" s="49" t="s">
        <v>487</v>
      </c>
      <c r="K245" s="49" t="s">
        <v>3525</v>
      </c>
      <c r="L245" s="49" t="s">
        <v>3518</v>
      </c>
      <c r="M245" s="49" t="s">
        <v>3519</v>
      </c>
      <c r="O245" s="49" t="s">
        <v>3526</v>
      </c>
      <c r="P245" s="49" t="s">
        <v>3527</v>
      </c>
      <c r="Q245" s="50">
        <v>3200</v>
      </c>
      <c r="R245" s="50">
        <v>3520</v>
      </c>
      <c r="S245" s="49" t="s">
        <v>3528</v>
      </c>
      <c r="T245" s="49" t="s">
        <v>3523</v>
      </c>
      <c r="U245" s="49" t="s">
        <v>1745</v>
      </c>
      <c r="V245" s="49" t="s">
        <v>2383</v>
      </c>
      <c r="Y245" s="50">
        <v>244</v>
      </c>
    </row>
    <row r="246" spans="1:25" x14ac:dyDescent="0.8">
      <c r="A246" s="46" t="s">
        <v>7316</v>
      </c>
      <c r="B246" s="46" t="str">
        <f>IFERROR(IF(A246="","",A246&amp;COUNTIF(A$2:A246,A246)),"")</f>
        <v>教育17</v>
      </c>
      <c r="C246" s="49" t="s">
        <v>3453</v>
      </c>
      <c r="D246" s="50">
        <v>245</v>
      </c>
      <c r="E246" s="49" t="s">
        <v>69</v>
      </c>
      <c r="F246" s="49" t="s">
        <v>34</v>
      </c>
      <c r="G246" s="49" t="s">
        <v>70</v>
      </c>
      <c r="H246" s="49" t="s">
        <v>487</v>
      </c>
      <c r="K246" s="49" t="s">
        <v>3529</v>
      </c>
      <c r="L246" s="49" t="s">
        <v>703</v>
      </c>
      <c r="M246" s="49" t="s">
        <v>704</v>
      </c>
      <c r="O246" s="49" t="s">
        <v>3530</v>
      </c>
      <c r="P246" s="49" t="s">
        <v>3531</v>
      </c>
      <c r="Q246" s="50">
        <v>18000</v>
      </c>
      <c r="R246" s="50">
        <v>19800</v>
      </c>
      <c r="S246" s="49" t="s">
        <v>3532</v>
      </c>
      <c r="T246" s="49" t="s">
        <v>3533</v>
      </c>
      <c r="U246" s="49" t="s">
        <v>3534</v>
      </c>
      <c r="V246" s="49" t="s">
        <v>7291</v>
      </c>
      <c r="Y246" s="50">
        <v>245</v>
      </c>
    </row>
    <row r="247" spans="1:25" x14ac:dyDescent="0.8">
      <c r="A247" s="46" t="s">
        <v>7316</v>
      </c>
      <c r="B247" s="46" t="str">
        <f>IFERROR(IF(A247="","",A247&amp;COUNTIF(A$2:A247,A247)),"")</f>
        <v>教育18</v>
      </c>
      <c r="C247" s="49" t="s">
        <v>3535</v>
      </c>
      <c r="D247" s="50">
        <v>246</v>
      </c>
      <c r="E247" s="49" t="s">
        <v>69</v>
      </c>
      <c r="F247" s="49" t="s">
        <v>34</v>
      </c>
      <c r="G247" s="49" t="s">
        <v>70</v>
      </c>
      <c r="H247" s="49" t="s">
        <v>487</v>
      </c>
      <c r="K247" s="49" t="s">
        <v>3536</v>
      </c>
      <c r="L247" s="49" t="s">
        <v>517</v>
      </c>
      <c r="M247" s="49" t="s">
        <v>518</v>
      </c>
      <c r="O247" s="49" t="s">
        <v>3537</v>
      </c>
      <c r="P247" s="49" t="s">
        <v>3538</v>
      </c>
      <c r="Q247" s="50">
        <v>3600</v>
      </c>
      <c r="R247" s="50">
        <v>3960</v>
      </c>
      <c r="S247" s="49" t="s">
        <v>3539</v>
      </c>
      <c r="T247" s="49" t="s">
        <v>2516</v>
      </c>
      <c r="U247" s="49" t="s">
        <v>180</v>
      </c>
      <c r="V247" s="49" t="s">
        <v>2383</v>
      </c>
      <c r="Y247" s="50">
        <v>246</v>
      </c>
    </row>
    <row r="248" spans="1:25" x14ac:dyDescent="0.8">
      <c r="A248" s="46" t="s">
        <v>7316</v>
      </c>
      <c r="B248" s="46" t="str">
        <f>IFERROR(IF(A248="","",A248&amp;COUNTIF(A$2:A248,A248)),"")</f>
        <v>教育19</v>
      </c>
      <c r="C248" s="49" t="s">
        <v>3535</v>
      </c>
      <c r="D248" s="50">
        <v>247</v>
      </c>
      <c r="E248" s="49" t="s">
        <v>69</v>
      </c>
      <c r="F248" s="49" t="s">
        <v>34</v>
      </c>
      <c r="G248" s="49" t="s">
        <v>70</v>
      </c>
      <c r="H248" s="49" t="s">
        <v>487</v>
      </c>
      <c r="K248" s="49" t="s">
        <v>3540</v>
      </c>
      <c r="L248" s="49" t="s">
        <v>663</v>
      </c>
      <c r="M248" s="49" t="s">
        <v>664</v>
      </c>
      <c r="O248" s="49" t="s">
        <v>3541</v>
      </c>
      <c r="P248" s="49" t="s">
        <v>3542</v>
      </c>
      <c r="Q248" s="50">
        <v>1200</v>
      </c>
      <c r="R248" s="50">
        <v>1320</v>
      </c>
      <c r="S248" s="49" t="s">
        <v>3543</v>
      </c>
      <c r="T248" s="49" t="s">
        <v>2516</v>
      </c>
      <c r="U248" s="49" t="s">
        <v>3544</v>
      </c>
      <c r="V248" s="49" t="s">
        <v>2383</v>
      </c>
      <c r="Y248" s="50">
        <v>247</v>
      </c>
    </row>
    <row r="249" spans="1:25" x14ac:dyDescent="0.8">
      <c r="A249" s="46" t="s">
        <v>7316</v>
      </c>
      <c r="B249" s="46" t="str">
        <f>IFERROR(IF(A249="","",A249&amp;COUNTIF(A$2:A249,A249)),"")</f>
        <v>教育20</v>
      </c>
      <c r="C249" s="49" t="s">
        <v>3535</v>
      </c>
      <c r="D249" s="50">
        <v>248</v>
      </c>
      <c r="E249" s="49" t="s">
        <v>69</v>
      </c>
      <c r="F249" s="49" t="s">
        <v>34</v>
      </c>
      <c r="G249" s="49" t="s">
        <v>70</v>
      </c>
      <c r="H249" s="49" t="s">
        <v>487</v>
      </c>
      <c r="K249" s="49" t="s">
        <v>3545</v>
      </c>
      <c r="L249" s="49" t="s">
        <v>430</v>
      </c>
      <c r="M249" s="49" t="s">
        <v>431</v>
      </c>
      <c r="O249" s="49" t="s">
        <v>3546</v>
      </c>
      <c r="P249" s="49" t="s">
        <v>3547</v>
      </c>
      <c r="Q249" s="50">
        <v>7200</v>
      </c>
      <c r="R249" s="50">
        <v>7920</v>
      </c>
      <c r="S249" s="49" t="s">
        <v>3548</v>
      </c>
      <c r="T249" s="49" t="s">
        <v>2495</v>
      </c>
      <c r="U249" s="49" t="s">
        <v>405</v>
      </c>
      <c r="V249" s="49" t="s">
        <v>2383</v>
      </c>
      <c r="Y249" s="50">
        <v>248</v>
      </c>
    </row>
    <row r="250" spans="1:25" x14ac:dyDescent="0.8">
      <c r="A250" s="46" t="s">
        <v>7316</v>
      </c>
      <c r="B250" s="46" t="str">
        <f>IFERROR(IF(A250="","",A250&amp;COUNTIF(A$2:A250,A250)),"")</f>
        <v>教育21</v>
      </c>
      <c r="C250" s="49" t="s">
        <v>3535</v>
      </c>
      <c r="D250" s="50">
        <v>249</v>
      </c>
      <c r="E250" s="49" t="s">
        <v>69</v>
      </c>
      <c r="F250" s="49" t="s">
        <v>34</v>
      </c>
      <c r="G250" s="49" t="s">
        <v>70</v>
      </c>
      <c r="H250" s="49" t="s">
        <v>487</v>
      </c>
      <c r="K250" s="49" t="s">
        <v>3549</v>
      </c>
      <c r="L250" s="49" t="s">
        <v>440</v>
      </c>
      <c r="M250" s="49" t="s">
        <v>441</v>
      </c>
      <c r="O250" s="49" t="s">
        <v>3550</v>
      </c>
      <c r="P250" s="49" t="s">
        <v>3551</v>
      </c>
      <c r="Q250" s="50">
        <v>6000</v>
      </c>
      <c r="R250" s="50">
        <v>6600</v>
      </c>
      <c r="S250" s="49" t="s">
        <v>3552</v>
      </c>
      <c r="T250" s="49" t="s">
        <v>3115</v>
      </c>
      <c r="U250" s="49" t="s">
        <v>3553</v>
      </c>
      <c r="V250" s="49" t="s">
        <v>2383</v>
      </c>
      <c r="Y250" s="50">
        <v>249</v>
      </c>
    </row>
    <row r="251" spans="1:25" x14ac:dyDescent="0.8">
      <c r="A251" s="46" t="s">
        <v>7316</v>
      </c>
      <c r="B251" s="46" t="str">
        <f>IFERROR(IF(A251="","",A251&amp;COUNTIF(A$2:A251,A251)),"")</f>
        <v>教育22</v>
      </c>
      <c r="C251" s="49" t="s">
        <v>3535</v>
      </c>
      <c r="D251" s="50">
        <v>250</v>
      </c>
      <c r="E251" s="49" t="s">
        <v>69</v>
      </c>
      <c r="F251" s="49" t="s">
        <v>34</v>
      </c>
      <c r="G251" s="49" t="s">
        <v>70</v>
      </c>
      <c r="H251" s="49" t="s">
        <v>487</v>
      </c>
      <c r="K251" s="49" t="s">
        <v>3554</v>
      </c>
      <c r="L251" s="49" t="s">
        <v>440</v>
      </c>
      <c r="M251" s="49" t="s">
        <v>441</v>
      </c>
      <c r="O251" s="49" t="s">
        <v>3555</v>
      </c>
      <c r="P251" s="49" t="s">
        <v>3556</v>
      </c>
      <c r="Q251" s="50">
        <v>9000</v>
      </c>
      <c r="R251" s="50">
        <v>9900</v>
      </c>
      <c r="S251" s="49" t="s">
        <v>3557</v>
      </c>
      <c r="T251" s="49" t="s">
        <v>3558</v>
      </c>
      <c r="U251" s="49" t="s">
        <v>3559</v>
      </c>
      <c r="V251" s="49" t="s">
        <v>2383</v>
      </c>
      <c r="Y251" s="50">
        <v>250</v>
      </c>
    </row>
    <row r="252" spans="1:25" x14ac:dyDescent="0.8">
      <c r="A252" s="46" t="s">
        <v>7316</v>
      </c>
      <c r="B252" s="46" t="str">
        <f>IFERROR(IF(A252="","",A252&amp;COUNTIF(A$2:A252,A252)),"")</f>
        <v>教育23</v>
      </c>
      <c r="C252" s="49" t="s">
        <v>3535</v>
      </c>
      <c r="D252" s="50">
        <v>251</v>
      </c>
      <c r="E252" s="49" t="s">
        <v>69</v>
      </c>
      <c r="F252" s="49" t="s">
        <v>34</v>
      </c>
      <c r="G252" s="49" t="s">
        <v>70</v>
      </c>
      <c r="H252" s="49" t="s">
        <v>487</v>
      </c>
      <c r="K252" s="49" t="s">
        <v>3560</v>
      </c>
      <c r="L252" s="49" t="s">
        <v>2805</v>
      </c>
      <c r="M252" s="49" t="s">
        <v>2806</v>
      </c>
      <c r="O252" s="49" t="s">
        <v>3561</v>
      </c>
      <c r="P252" s="49" t="s">
        <v>3562</v>
      </c>
      <c r="Q252" s="50">
        <v>2300</v>
      </c>
      <c r="R252" s="50">
        <v>2530</v>
      </c>
      <c r="S252" s="49" t="s">
        <v>3563</v>
      </c>
      <c r="T252" s="49" t="s">
        <v>2394</v>
      </c>
      <c r="U252" s="49" t="s">
        <v>3564</v>
      </c>
      <c r="V252" s="49" t="s">
        <v>2383</v>
      </c>
      <c r="Y252" s="50">
        <v>251</v>
      </c>
    </row>
    <row r="253" spans="1:25" x14ac:dyDescent="0.8">
      <c r="A253" s="46" t="s">
        <v>7316</v>
      </c>
      <c r="B253" s="46" t="str">
        <f>IFERROR(IF(A253="","",A253&amp;COUNTIF(A$2:A253,A253)),"")</f>
        <v>教育24</v>
      </c>
      <c r="C253" s="49" t="s">
        <v>3535</v>
      </c>
      <c r="D253" s="50">
        <v>252</v>
      </c>
      <c r="E253" s="49" t="s">
        <v>69</v>
      </c>
      <c r="F253" s="49" t="s">
        <v>34</v>
      </c>
      <c r="G253" s="49" t="s">
        <v>70</v>
      </c>
      <c r="H253" s="49" t="s">
        <v>487</v>
      </c>
      <c r="K253" s="49" t="s">
        <v>3565</v>
      </c>
      <c r="L253" s="49" t="s">
        <v>811</v>
      </c>
      <c r="M253" s="49" t="s">
        <v>812</v>
      </c>
      <c r="O253" s="49" t="s">
        <v>3566</v>
      </c>
      <c r="P253" s="49" t="s">
        <v>3567</v>
      </c>
      <c r="Q253" s="50">
        <v>2000</v>
      </c>
      <c r="R253" s="50">
        <v>2200</v>
      </c>
      <c r="S253" s="49" t="s">
        <v>3568</v>
      </c>
      <c r="T253" s="49" t="s">
        <v>2516</v>
      </c>
      <c r="U253" s="49" t="s">
        <v>176</v>
      </c>
      <c r="V253" s="49" t="s">
        <v>2383</v>
      </c>
      <c r="Y253" s="50">
        <v>252</v>
      </c>
    </row>
    <row r="254" spans="1:25" x14ac:dyDescent="0.8">
      <c r="A254" s="46" t="s">
        <v>7319</v>
      </c>
      <c r="B254" s="46" t="str">
        <f>IFERROR(IF(A254="","",A254&amp;COUNTIF(A$2:A254,A254)),"")</f>
        <v>歴史1</v>
      </c>
      <c r="C254" s="49" t="s">
        <v>3535</v>
      </c>
      <c r="D254" s="50">
        <v>253</v>
      </c>
      <c r="E254" s="49" t="s">
        <v>69</v>
      </c>
      <c r="F254" s="49" t="s">
        <v>36</v>
      </c>
      <c r="G254" s="49" t="s">
        <v>70</v>
      </c>
      <c r="H254" s="49" t="s">
        <v>533</v>
      </c>
      <c r="K254" s="49" t="s">
        <v>3569</v>
      </c>
      <c r="L254" s="49" t="s">
        <v>400</v>
      </c>
      <c r="M254" s="49" t="s">
        <v>401</v>
      </c>
      <c r="O254" s="49" t="s">
        <v>3570</v>
      </c>
      <c r="P254" s="49" t="s">
        <v>3571</v>
      </c>
      <c r="Q254" s="50">
        <v>6300</v>
      </c>
      <c r="R254" s="50">
        <v>6930</v>
      </c>
      <c r="S254" s="49" t="s">
        <v>3572</v>
      </c>
      <c r="T254" s="49" t="s">
        <v>2516</v>
      </c>
      <c r="U254" s="49" t="s">
        <v>3573</v>
      </c>
      <c r="V254" s="49" t="s">
        <v>2383</v>
      </c>
      <c r="Y254" s="50">
        <v>253</v>
      </c>
    </row>
    <row r="255" spans="1:25" x14ac:dyDescent="0.8">
      <c r="A255" s="46" t="s">
        <v>7319</v>
      </c>
      <c r="B255" s="46" t="str">
        <f>IFERROR(IF(A255="","",A255&amp;COUNTIF(A$2:A255,A255)),"")</f>
        <v>歴史2</v>
      </c>
      <c r="C255" s="49" t="s">
        <v>3535</v>
      </c>
      <c r="D255" s="50">
        <v>254</v>
      </c>
      <c r="E255" s="49" t="s">
        <v>69</v>
      </c>
      <c r="F255" s="49" t="s">
        <v>36</v>
      </c>
      <c r="G255" s="49" t="s">
        <v>70</v>
      </c>
      <c r="H255" s="49" t="s">
        <v>533</v>
      </c>
      <c r="K255" s="49" t="s">
        <v>3574</v>
      </c>
      <c r="L255" s="49" t="s">
        <v>400</v>
      </c>
      <c r="M255" s="49" t="s">
        <v>401</v>
      </c>
      <c r="O255" s="49" t="s">
        <v>3575</v>
      </c>
      <c r="P255" s="49" t="s">
        <v>3576</v>
      </c>
      <c r="Q255" s="50">
        <v>3800</v>
      </c>
      <c r="R255" s="50">
        <v>4180</v>
      </c>
      <c r="S255" s="49" t="s">
        <v>3577</v>
      </c>
      <c r="T255" s="49" t="s">
        <v>2435</v>
      </c>
      <c r="U255" s="49" t="s">
        <v>3578</v>
      </c>
      <c r="V255" s="49" t="s">
        <v>2383</v>
      </c>
      <c r="Y255" s="50">
        <v>254</v>
      </c>
    </row>
    <row r="256" spans="1:25" x14ac:dyDescent="0.8">
      <c r="A256" s="46" t="s">
        <v>7319</v>
      </c>
      <c r="B256" s="46" t="str">
        <f>IFERROR(IF(A256="","",A256&amp;COUNTIF(A$2:A256,A256)),"")</f>
        <v>歴史3</v>
      </c>
      <c r="C256" s="49" t="s">
        <v>3535</v>
      </c>
      <c r="D256" s="50">
        <v>255</v>
      </c>
      <c r="E256" s="49" t="s">
        <v>69</v>
      </c>
      <c r="F256" s="49" t="s">
        <v>36</v>
      </c>
      <c r="G256" s="49" t="s">
        <v>70</v>
      </c>
      <c r="H256" s="49" t="s">
        <v>533</v>
      </c>
      <c r="K256" s="49" t="s">
        <v>3579</v>
      </c>
      <c r="L256" s="49" t="s">
        <v>400</v>
      </c>
      <c r="M256" s="49" t="s">
        <v>401</v>
      </c>
      <c r="O256" s="49" t="s">
        <v>3580</v>
      </c>
      <c r="P256" s="49" t="s">
        <v>3581</v>
      </c>
      <c r="Q256" s="50">
        <v>5000</v>
      </c>
      <c r="R256" s="50">
        <v>5500</v>
      </c>
      <c r="S256" s="49" t="s">
        <v>3582</v>
      </c>
      <c r="T256" s="49" t="s">
        <v>2489</v>
      </c>
      <c r="U256" s="49" t="s">
        <v>3583</v>
      </c>
      <c r="V256" s="49" t="s">
        <v>2383</v>
      </c>
      <c r="Y256" s="50">
        <v>255</v>
      </c>
    </row>
    <row r="257" spans="1:25" x14ac:dyDescent="0.8">
      <c r="A257" s="46" t="s">
        <v>7319</v>
      </c>
      <c r="B257" s="46" t="str">
        <f>IFERROR(IF(A257="","",A257&amp;COUNTIF(A$2:A257,A257)),"")</f>
        <v>歴史4</v>
      </c>
      <c r="C257" s="49" t="s">
        <v>3535</v>
      </c>
      <c r="D257" s="50">
        <v>256</v>
      </c>
      <c r="E257" s="49" t="s">
        <v>69</v>
      </c>
      <c r="F257" s="49" t="s">
        <v>36</v>
      </c>
      <c r="G257" s="49" t="s">
        <v>70</v>
      </c>
      <c r="H257" s="49" t="s">
        <v>533</v>
      </c>
      <c r="K257" s="49" t="s">
        <v>3584</v>
      </c>
      <c r="L257" s="49" t="s">
        <v>400</v>
      </c>
      <c r="M257" s="49" t="s">
        <v>401</v>
      </c>
      <c r="O257" s="49" t="s">
        <v>3585</v>
      </c>
      <c r="P257" s="49" t="s">
        <v>3586</v>
      </c>
      <c r="Q257" s="50">
        <v>8000</v>
      </c>
      <c r="R257" s="50">
        <v>8800</v>
      </c>
      <c r="S257" s="49" t="s">
        <v>3587</v>
      </c>
      <c r="T257" s="49" t="s">
        <v>2516</v>
      </c>
      <c r="U257" s="49" t="s">
        <v>769</v>
      </c>
      <c r="V257" s="49" t="s">
        <v>2383</v>
      </c>
      <c r="Y257" s="50">
        <v>256</v>
      </c>
    </row>
    <row r="258" spans="1:25" x14ac:dyDescent="0.8">
      <c r="A258" s="46" t="s">
        <v>7319</v>
      </c>
      <c r="B258" s="46" t="str">
        <f>IFERROR(IF(A258="","",A258&amp;COUNTIF(A$2:A258,A258)),"")</f>
        <v>歴史5</v>
      </c>
      <c r="C258" s="49" t="s">
        <v>3535</v>
      </c>
      <c r="D258" s="50">
        <v>257</v>
      </c>
      <c r="E258" s="49" t="s">
        <v>69</v>
      </c>
      <c r="F258" s="49" t="s">
        <v>36</v>
      </c>
      <c r="G258" s="49" t="s">
        <v>70</v>
      </c>
      <c r="H258" s="49" t="s">
        <v>533</v>
      </c>
      <c r="K258" s="49" t="s">
        <v>3588</v>
      </c>
      <c r="L258" s="49" t="s">
        <v>72</v>
      </c>
      <c r="M258" s="49" t="s">
        <v>73</v>
      </c>
      <c r="O258" s="49" t="s">
        <v>3589</v>
      </c>
      <c r="P258" s="49" t="s">
        <v>3590</v>
      </c>
      <c r="Q258" s="50">
        <v>20000</v>
      </c>
      <c r="R258" s="50">
        <v>22000</v>
      </c>
      <c r="S258" s="49" t="s">
        <v>3591</v>
      </c>
      <c r="T258" s="49" t="s">
        <v>2388</v>
      </c>
      <c r="U258" s="49" t="s">
        <v>3592</v>
      </c>
      <c r="V258" s="49" t="s">
        <v>2383</v>
      </c>
      <c r="Y258" s="50">
        <v>257</v>
      </c>
    </row>
    <row r="259" spans="1:25" x14ac:dyDescent="0.8">
      <c r="A259" s="46" t="s">
        <v>7319</v>
      </c>
      <c r="B259" s="46" t="str">
        <f>IFERROR(IF(A259="","",A259&amp;COUNTIF(A$2:A259,A259)),"")</f>
        <v>歴史6</v>
      </c>
      <c r="C259" s="49" t="s">
        <v>3535</v>
      </c>
      <c r="D259" s="50">
        <v>258</v>
      </c>
      <c r="E259" s="49" t="s">
        <v>69</v>
      </c>
      <c r="F259" s="49" t="s">
        <v>36</v>
      </c>
      <c r="G259" s="49" t="s">
        <v>70</v>
      </c>
      <c r="H259" s="49" t="s">
        <v>533</v>
      </c>
      <c r="K259" s="49" t="s">
        <v>3593</v>
      </c>
      <c r="L259" s="49" t="s">
        <v>72</v>
      </c>
      <c r="M259" s="49" t="s">
        <v>73</v>
      </c>
      <c r="O259" s="49" t="s">
        <v>3594</v>
      </c>
      <c r="P259" s="49" t="s">
        <v>3595</v>
      </c>
      <c r="Q259" s="50">
        <v>16000</v>
      </c>
      <c r="R259" s="50">
        <v>17600</v>
      </c>
      <c r="S259" s="49" t="s">
        <v>3596</v>
      </c>
      <c r="T259" s="49" t="s">
        <v>2405</v>
      </c>
      <c r="U259" s="49" t="s">
        <v>366</v>
      </c>
      <c r="V259" s="49" t="s">
        <v>2383</v>
      </c>
      <c r="Y259" s="50">
        <v>258</v>
      </c>
    </row>
    <row r="260" spans="1:25" x14ac:dyDescent="0.8">
      <c r="A260" s="46" t="s">
        <v>7319</v>
      </c>
      <c r="B260" s="46" t="str">
        <f>IFERROR(IF(A260="","",A260&amp;COUNTIF(A$2:A260,A260)),"")</f>
        <v>歴史7</v>
      </c>
      <c r="C260" s="49" t="s">
        <v>3535</v>
      </c>
      <c r="D260" s="50">
        <v>259</v>
      </c>
      <c r="E260" s="49" t="s">
        <v>69</v>
      </c>
      <c r="F260" s="49" t="s">
        <v>36</v>
      </c>
      <c r="G260" s="49" t="s">
        <v>70</v>
      </c>
      <c r="H260" s="49" t="s">
        <v>533</v>
      </c>
      <c r="K260" s="49" t="s">
        <v>3597</v>
      </c>
      <c r="L260" s="49" t="s">
        <v>844</v>
      </c>
      <c r="M260" s="49" t="s">
        <v>845</v>
      </c>
      <c r="O260" s="49" t="s">
        <v>3598</v>
      </c>
      <c r="P260" s="49" t="s">
        <v>3599</v>
      </c>
      <c r="Q260" s="50">
        <v>7000</v>
      </c>
      <c r="R260" s="50">
        <v>7700</v>
      </c>
      <c r="S260" s="49" t="s">
        <v>3600</v>
      </c>
      <c r="T260" s="49" t="s">
        <v>3601</v>
      </c>
      <c r="U260" s="49" t="s">
        <v>699</v>
      </c>
      <c r="V260" s="49" t="s">
        <v>2383</v>
      </c>
      <c r="Y260" s="50">
        <v>259</v>
      </c>
    </row>
    <row r="261" spans="1:25" x14ac:dyDescent="0.8">
      <c r="A261" s="46" t="s">
        <v>7319</v>
      </c>
      <c r="B261" s="46" t="str">
        <f>IFERROR(IF(A261="","",A261&amp;COUNTIF(A$2:A261,A261)),"")</f>
        <v>歴史8</v>
      </c>
      <c r="C261" s="49" t="s">
        <v>3602</v>
      </c>
      <c r="D261" s="50">
        <v>260</v>
      </c>
      <c r="E261" s="49" t="s">
        <v>69</v>
      </c>
      <c r="F261" s="49" t="s">
        <v>36</v>
      </c>
      <c r="G261" s="49" t="s">
        <v>70</v>
      </c>
      <c r="H261" s="49" t="s">
        <v>533</v>
      </c>
      <c r="L261" s="49" t="s">
        <v>554</v>
      </c>
      <c r="M261" s="49" t="s">
        <v>555</v>
      </c>
      <c r="O261" s="49" t="s">
        <v>3603</v>
      </c>
      <c r="P261" s="49" t="s">
        <v>3604</v>
      </c>
      <c r="Q261" s="50">
        <v>7200</v>
      </c>
      <c r="R261" s="50">
        <v>7920</v>
      </c>
      <c r="S261" s="49" t="s">
        <v>3605</v>
      </c>
      <c r="T261" s="49" t="s">
        <v>2516</v>
      </c>
      <c r="U261" s="49" t="s">
        <v>3606</v>
      </c>
      <c r="V261" s="49" t="s">
        <v>7291</v>
      </c>
      <c r="Y261" s="50">
        <v>260</v>
      </c>
    </row>
    <row r="262" spans="1:25" x14ac:dyDescent="0.8">
      <c r="A262" s="46" t="s">
        <v>7319</v>
      </c>
      <c r="B262" s="46" t="str">
        <f>IFERROR(IF(A262="","",A262&amp;COUNTIF(A$2:A262,A262)),"")</f>
        <v>歴史9</v>
      </c>
      <c r="C262" s="49" t="s">
        <v>3602</v>
      </c>
      <c r="D262" s="50">
        <v>261</v>
      </c>
      <c r="E262" s="49" t="s">
        <v>69</v>
      </c>
      <c r="F262" s="49" t="s">
        <v>36</v>
      </c>
      <c r="G262" s="49" t="s">
        <v>70</v>
      </c>
      <c r="H262" s="49" t="s">
        <v>533</v>
      </c>
      <c r="K262" s="49" t="s">
        <v>3607</v>
      </c>
      <c r="L262" s="49" t="s">
        <v>554</v>
      </c>
      <c r="M262" s="49" t="s">
        <v>555</v>
      </c>
      <c r="O262" s="49" t="s">
        <v>3608</v>
      </c>
      <c r="P262" s="49" t="s">
        <v>3609</v>
      </c>
      <c r="Q262" s="50">
        <v>6200</v>
      </c>
      <c r="R262" s="50">
        <v>6820</v>
      </c>
      <c r="S262" s="49" t="s">
        <v>3610</v>
      </c>
      <c r="T262" s="49" t="s">
        <v>2388</v>
      </c>
      <c r="U262" s="49" t="s">
        <v>162</v>
      </c>
      <c r="V262" s="49" t="s">
        <v>2383</v>
      </c>
      <c r="Y262" s="50">
        <v>261</v>
      </c>
    </row>
    <row r="263" spans="1:25" x14ac:dyDescent="0.8">
      <c r="A263" s="46" t="s">
        <v>7319</v>
      </c>
      <c r="B263" s="46" t="str">
        <f>IFERROR(IF(A263="","",A263&amp;COUNTIF(A$2:A263,A263)),"")</f>
        <v>歴史10</v>
      </c>
      <c r="C263" s="49" t="s">
        <v>3602</v>
      </c>
      <c r="D263" s="50">
        <v>262</v>
      </c>
      <c r="E263" s="49" t="s">
        <v>69</v>
      </c>
      <c r="F263" s="49" t="s">
        <v>36</v>
      </c>
      <c r="G263" s="49" t="s">
        <v>70</v>
      </c>
      <c r="H263" s="49" t="s">
        <v>533</v>
      </c>
      <c r="K263" s="49" t="s">
        <v>3611</v>
      </c>
      <c r="L263" s="49" t="s">
        <v>556</v>
      </c>
      <c r="M263" s="49" t="s">
        <v>557</v>
      </c>
      <c r="O263" s="49" t="s">
        <v>3612</v>
      </c>
      <c r="P263" s="49" t="s">
        <v>3613</v>
      </c>
      <c r="Q263" s="50">
        <v>2700</v>
      </c>
      <c r="R263" s="50">
        <v>2970</v>
      </c>
      <c r="S263" s="49" t="s">
        <v>3614</v>
      </c>
      <c r="T263" s="49" t="s">
        <v>2489</v>
      </c>
      <c r="U263" s="49" t="s">
        <v>586</v>
      </c>
      <c r="V263" s="49" t="s">
        <v>2383</v>
      </c>
      <c r="Y263" s="50">
        <v>262</v>
      </c>
    </row>
    <row r="264" spans="1:25" x14ac:dyDescent="0.8">
      <c r="A264" s="46" t="s">
        <v>7319</v>
      </c>
      <c r="B264" s="46" t="str">
        <f>IFERROR(IF(A264="","",A264&amp;COUNTIF(A$2:A264,A264)),"")</f>
        <v>歴史11</v>
      </c>
      <c r="C264" s="49" t="s">
        <v>3602</v>
      </c>
      <c r="D264" s="50">
        <v>263</v>
      </c>
      <c r="E264" s="49" t="s">
        <v>69</v>
      </c>
      <c r="F264" s="49" t="s">
        <v>36</v>
      </c>
      <c r="G264" s="49" t="s">
        <v>70</v>
      </c>
      <c r="H264" s="49" t="s">
        <v>533</v>
      </c>
      <c r="K264" s="49" t="s">
        <v>3615</v>
      </c>
      <c r="L264" s="49" t="s">
        <v>556</v>
      </c>
      <c r="M264" s="49" t="s">
        <v>557</v>
      </c>
      <c r="O264" s="49" t="s">
        <v>3616</v>
      </c>
      <c r="P264" s="49" t="s">
        <v>3617</v>
      </c>
      <c r="Q264" s="50">
        <v>3000</v>
      </c>
      <c r="R264" s="50">
        <v>3300</v>
      </c>
      <c r="S264" s="49" t="s">
        <v>3618</v>
      </c>
      <c r="T264" s="49" t="s">
        <v>2400</v>
      </c>
      <c r="U264" s="49" t="s">
        <v>218</v>
      </c>
      <c r="V264" s="49" t="s">
        <v>2383</v>
      </c>
      <c r="Y264" s="50">
        <v>263</v>
      </c>
    </row>
    <row r="265" spans="1:25" x14ac:dyDescent="0.8">
      <c r="A265" s="46" t="s">
        <v>7319</v>
      </c>
      <c r="B265" s="46" t="str">
        <f>IFERROR(IF(A265="","",A265&amp;COUNTIF(A$2:A265,A265)),"")</f>
        <v>歴史12</v>
      </c>
      <c r="C265" s="49" t="s">
        <v>3602</v>
      </c>
      <c r="D265" s="50">
        <v>264</v>
      </c>
      <c r="E265" s="49" t="s">
        <v>69</v>
      </c>
      <c r="F265" s="49" t="s">
        <v>36</v>
      </c>
      <c r="G265" s="49" t="s">
        <v>70</v>
      </c>
      <c r="H265" s="49" t="s">
        <v>533</v>
      </c>
      <c r="K265" s="49" t="s">
        <v>3619</v>
      </c>
      <c r="L265" s="49" t="s">
        <v>403</v>
      </c>
      <c r="M265" s="49" t="s">
        <v>404</v>
      </c>
      <c r="O265" s="49" t="s">
        <v>3620</v>
      </c>
      <c r="P265" s="49" t="s">
        <v>3621</v>
      </c>
      <c r="Q265" s="50">
        <v>18000</v>
      </c>
      <c r="R265" s="50">
        <v>19800</v>
      </c>
      <c r="S265" s="49" t="s">
        <v>3622</v>
      </c>
      <c r="T265" s="49" t="s">
        <v>2394</v>
      </c>
      <c r="U265" s="49" t="s">
        <v>3623</v>
      </c>
      <c r="V265" s="49" t="s">
        <v>2383</v>
      </c>
      <c r="Y265" s="50">
        <v>264</v>
      </c>
    </row>
    <row r="266" spans="1:25" x14ac:dyDescent="0.8">
      <c r="A266" s="46" t="s">
        <v>7319</v>
      </c>
      <c r="B266" s="46" t="str">
        <f>IFERROR(IF(A266="","",A266&amp;COUNTIF(A$2:A266,A266)),"")</f>
        <v>歴史13</v>
      </c>
      <c r="C266" s="49" t="s">
        <v>3602</v>
      </c>
      <c r="D266" s="50">
        <v>265</v>
      </c>
      <c r="E266" s="49" t="s">
        <v>69</v>
      </c>
      <c r="F266" s="49" t="s">
        <v>36</v>
      </c>
      <c r="G266" s="49" t="s">
        <v>70</v>
      </c>
      <c r="H266" s="49" t="s">
        <v>533</v>
      </c>
      <c r="K266" s="49" t="s">
        <v>3624</v>
      </c>
      <c r="L266" s="49" t="s">
        <v>655</v>
      </c>
      <c r="M266" s="49" t="s">
        <v>656</v>
      </c>
      <c r="O266" s="49" t="s">
        <v>3625</v>
      </c>
      <c r="P266" s="49" t="s">
        <v>3626</v>
      </c>
      <c r="Q266" s="50">
        <v>3600</v>
      </c>
      <c r="R266" s="50">
        <v>3960</v>
      </c>
      <c r="S266" s="49" t="s">
        <v>3627</v>
      </c>
      <c r="T266" s="49" t="s">
        <v>2435</v>
      </c>
      <c r="U266" s="49" t="s">
        <v>3628</v>
      </c>
      <c r="V266" s="49" t="s">
        <v>2383</v>
      </c>
      <c r="Y266" s="50">
        <v>265</v>
      </c>
    </row>
    <row r="267" spans="1:25" x14ac:dyDescent="0.8">
      <c r="A267" s="46" t="s">
        <v>7319</v>
      </c>
      <c r="B267" s="46" t="str">
        <f>IFERROR(IF(A267="","",A267&amp;COUNTIF(A$2:A267,A267)),"")</f>
        <v>歴史14</v>
      </c>
      <c r="C267" s="49" t="s">
        <v>3602</v>
      </c>
      <c r="D267" s="50">
        <v>266</v>
      </c>
      <c r="E267" s="49" t="s">
        <v>69</v>
      </c>
      <c r="F267" s="49" t="s">
        <v>36</v>
      </c>
      <c r="G267" s="49" t="s">
        <v>70</v>
      </c>
      <c r="H267" s="49" t="s">
        <v>533</v>
      </c>
      <c r="K267" s="49" t="s">
        <v>3629</v>
      </c>
      <c r="L267" s="49" t="s">
        <v>655</v>
      </c>
      <c r="M267" s="49" t="s">
        <v>656</v>
      </c>
      <c r="O267" s="49" t="s">
        <v>3630</v>
      </c>
      <c r="P267" s="49" t="s">
        <v>3631</v>
      </c>
      <c r="Q267" s="50">
        <v>6400</v>
      </c>
      <c r="R267" s="50">
        <v>7040</v>
      </c>
      <c r="S267" s="49" t="s">
        <v>3632</v>
      </c>
      <c r="T267" s="49" t="s">
        <v>2420</v>
      </c>
      <c r="U267" s="49" t="s">
        <v>3633</v>
      </c>
      <c r="V267" s="49" t="s">
        <v>2383</v>
      </c>
      <c r="Y267" s="50">
        <v>266</v>
      </c>
    </row>
    <row r="268" spans="1:25" x14ac:dyDescent="0.8">
      <c r="A268" s="46" t="s">
        <v>7319</v>
      </c>
      <c r="B268" s="46" t="str">
        <f>IFERROR(IF(A268="","",A268&amp;COUNTIF(A$2:A268,A268)),"")</f>
        <v>歴史15</v>
      </c>
      <c r="C268" s="49" t="s">
        <v>3602</v>
      </c>
      <c r="D268" s="50">
        <v>267</v>
      </c>
      <c r="E268" s="49" t="s">
        <v>69</v>
      </c>
      <c r="F268" s="49" t="s">
        <v>36</v>
      </c>
      <c r="G268" s="49" t="s">
        <v>70</v>
      </c>
      <c r="H268" s="49" t="s">
        <v>533</v>
      </c>
      <c r="K268" s="49" t="s">
        <v>3634</v>
      </c>
      <c r="L268" s="49" t="s">
        <v>815</v>
      </c>
      <c r="M268" s="49" t="s">
        <v>816</v>
      </c>
      <c r="O268" s="49" t="s">
        <v>3635</v>
      </c>
      <c r="P268" s="49" t="s">
        <v>3636</v>
      </c>
      <c r="Q268" s="50">
        <v>7200</v>
      </c>
      <c r="R268" s="50">
        <v>7920</v>
      </c>
      <c r="S268" s="49" t="s">
        <v>3637</v>
      </c>
      <c r="T268" s="49" t="s">
        <v>2409</v>
      </c>
      <c r="U268" s="49" t="s">
        <v>463</v>
      </c>
      <c r="V268" s="49" t="s">
        <v>2383</v>
      </c>
      <c r="Y268" s="50">
        <v>267</v>
      </c>
    </row>
    <row r="269" spans="1:25" x14ac:dyDescent="0.8">
      <c r="A269" s="46" t="s">
        <v>7319</v>
      </c>
      <c r="B269" s="46" t="str">
        <f>IFERROR(IF(A269="","",A269&amp;COUNTIF(A$2:A269,A269)),"")</f>
        <v>歴史16</v>
      </c>
      <c r="C269" s="49" t="s">
        <v>3602</v>
      </c>
      <c r="D269" s="50">
        <v>268</v>
      </c>
      <c r="E269" s="49" t="s">
        <v>69</v>
      </c>
      <c r="F269" s="49" t="s">
        <v>36</v>
      </c>
      <c r="G269" s="49" t="s">
        <v>70</v>
      </c>
      <c r="H269" s="49" t="s">
        <v>533</v>
      </c>
      <c r="K269" s="49" t="s">
        <v>3638</v>
      </c>
      <c r="L269" s="49" t="s">
        <v>414</v>
      </c>
      <c r="M269" s="49" t="s">
        <v>415</v>
      </c>
      <c r="O269" s="49" t="s">
        <v>3639</v>
      </c>
      <c r="P269" s="49" t="s">
        <v>3640</v>
      </c>
      <c r="Q269" s="50">
        <v>7200</v>
      </c>
      <c r="R269" s="50">
        <v>7920</v>
      </c>
      <c r="S269" s="49" t="s">
        <v>3641</v>
      </c>
      <c r="T269" s="49" t="s">
        <v>2400</v>
      </c>
      <c r="U269" s="49" t="s">
        <v>585</v>
      </c>
      <c r="V269" s="49" t="s">
        <v>2383</v>
      </c>
      <c r="Y269" s="50">
        <v>268</v>
      </c>
    </row>
    <row r="270" spans="1:25" x14ac:dyDescent="0.8">
      <c r="A270" s="46" t="s">
        <v>7319</v>
      </c>
      <c r="B270" s="46" t="str">
        <f>IFERROR(IF(A270="","",A270&amp;COUNTIF(A$2:A270,A270)),"")</f>
        <v>歴史17</v>
      </c>
      <c r="C270" s="49" t="s">
        <v>3602</v>
      </c>
      <c r="D270" s="50">
        <v>269</v>
      </c>
      <c r="E270" s="49" t="s">
        <v>69</v>
      </c>
      <c r="F270" s="49" t="s">
        <v>36</v>
      </c>
      <c r="G270" s="49" t="s">
        <v>70</v>
      </c>
      <c r="H270" s="49" t="s">
        <v>533</v>
      </c>
      <c r="K270" s="49" t="s">
        <v>3642</v>
      </c>
      <c r="L270" s="49" t="s">
        <v>3643</v>
      </c>
      <c r="M270" s="49" t="s">
        <v>3644</v>
      </c>
      <c r="O270" s="49" t="s">
        <v>3645</v>
      </c>
      <c r="P270" s="49" t="s">
        <v>3646</v>
      </c>
      <c r="Q270" s="50">
        <v>7000</v>
      </c>
      <c r="R270" s="50">
        <v>7700</v>
      </c>
      <c r="S270" s="49" t="s">
        <v>3647</v>
      </c>
      <c r="T270" s="49" t="s">
        <v>2456</v>
      </c>
      <c r="U270" s="49" t="s">
        <v>3648</v>
      </c>
      <c r="V270" s="49" t="s">
        <v>2383</v>
      </c>
      <c r="Y270" s="50">
        <v>269</v>
      </c>
    </row>
    <row r="271" spans="1:25" x14ac:dyDescent="0.8">
      <c r="A271" s="46" t="s">
        <v>7319</v>
      </c>
      <c r="B271" s="46" t="str">
        <f>IFERROR(IF(A271="","",A271&amp;COUNTIF(A$2:A271,A271)),"")</f>
        <v>歴史18</v>
      </c>
      <c r="C271" s="49" t="s">
        <v>3602</v>
      </c>
      <c r="D271" s="50">
        <v>270</v>
      </c>
      <c r="E271" s="49" t="s">
        <v>69</v>
      </c>
      <c r="F271" s="49" t="s">
        <v>36</v>
      </c>
      <c r="G271" s="49" t="s">
        <v>70</v>
      </c>
      <c r="H271" s="49" t="s">
        <v>533</v>
      </c>
      <c r="K271" s="49" t="s">
        <v>3649</v>
      </c>
      <c r="L271" s="49" t="s">
        <v>416</v>
      </c>
      <c r="M271" s="49" t="s">
        <v>417</v>
      </c>
      <c r="O271" s="49" t="s">
        <v>3650</v>
      </c>
      <c r="P271" s="49" t="s">
        <v>3651</v>
      </c>
      <c r="Q271" s="50">
        <v>6500</v>
      </c>
      <c r="R271" s="50">
        <v>7150</v>
      </c>
      <c r="S271" s="49" t="s">
        <v>3652</v>
      </c>
      <c r="T271" s="49" t="s">
        <v>2388</v>
      </c>
      <c r="U271" s="49" t="s">
        <v>657</v>
      </c>
      <c r="V271" s="49" t="s">
        <v>2383</v>
      </c>
      <c r="Y271" s="50">
        <v>270</v>
      </c>
    </row>
    <row r="272" spans="1:25" x14ac:dyDescent="0.8">
      <c r="A272" s="46" t="s">
        <v>7319</v>
      </c>
      <c r="B272" s="46" t="str">
        <f>IFERROR(IF(A272="","",A272&amp;COUNTIF(A$2:A272,A272)),"")</f>
        <v>歴史19</v>
      </c>
      <c r="C272" s="49" t="s">
        <v>3602</v>
      </c>
      <c r="D272" s="50">
        <v>271</v>
      </c>
      <c r="E272" s="49" t="s">
        <v>69</v>
      </c>
      <c r="F272" s="49" t="s">
        <v>36</v>
      </c>
      <c r="G272" s="49" t="s">
        <v>70</v>
      </c>
      <c r="H272" s="49" t="s">
        <v>533</v>
      </c>
      <c r="K272" s="49" t="s">
        <v>3653</v>
      </c>
      <c r="L272" s="49" t="s">
        <v>854</v>
      </c>
      <c r="M272" s="49" t="s">
        <v>855</v>
      </c>
      <c r="O272" s="49" t="s">
        <v>3654</v>
      </c>
      <c r="P272" s="49" t="s">
        <v>3655</v>
      </c>
      <c r="Q272" s="50">
        <v>4500</v>
      </c>
      <c r="R272" s="50">
        <v>4950</v>
      </c>
      <c r="S272" s="49" t="s">
        <v>3656</v>
      </c>
      <c r="T272" s="49" t="s">
        <v>2420</v>
      </c>
      <c r="U272" s="49" t="s">
        <v>2020</v>
      </c>
      <c r="V272" s="49" t="s">
        <v>2383</v>
      </c>
      <c r="Y272" s="50">
        <v>271</v>
      </c>
    </row>
    <row r="273" spans="1:25" x14ac:dyDescent="0.8">
      <c r="A273" s="46" t="s">
        <v>7319</v>
      </c>
      <c r="B273" s="46" t="str">
        <f>IFERROR(IF(A273="","",A273&amp;COUNTIF(A$2:A273,A273)),"")</f>
        <v>歴史20</v>
      </c>
      <c r="C273" s="49" t="s">
        <v>3602</v>
      </c>
      <c r="D273" s="50">
        <v>272</v>
      </c>
      <c r="E273" s="49" t="s">
        <v>69</v>
      </c>
      <c r="F273" s="49" t="s">
        <v>36</v>
      </c>
      <c r="G273" s="49" t="s">
        <v>70</v>
      </c>
      <c r="H273" s="49" t="s">
        <v>533</v>
      </c>
      <c r="K273" s="49" t="s">
        <v>3657</v>
      </c>
      <c r="L273" s="49" t="s">
        <v>854</v>
      </c>
      <c r="M273" s="49" t="s">
        <v>855</v>
      </c>
      <c r="O273" s="49" t="s">
        <v>3658</v>
      </c>
      <c r="P273" s="49" t="s">
        <v>3659</v>
      </c>
      <c r="Q273" s="50">
        <v>25000</v>
      </c>
      <c r="R273" s="50">
        <v>27500</v>
      </c>
      <c r="S273" s="49" t="s">
        <v>3660</v>
      </c>
      <c r="T273" s="49" t="s">
        <v>2568</v>
      </c>
      <c r="U273" s="49" t="s">
        <v>3661</v>
      </c>
      <c r="V273" s="49" t="s">
        <v>7291</v>
      </c>
      <c r="Y273" s="50">
        <v>272</v>
      </c>
    </row>
    <row r="274" spans="1:25" x14ac:dyDescent="0.8">
      <c r="A274" s="46" t="s">
        <v>7319</v>
      </c>
      <c r="B274" s="46" t="str">
        <f>IFERROR(IF(A274="","",A274&amp;COUNTIF(A$2:A274,A274)),"")</f>
        <v>歴史21</v>
      </c>
      <c r="C274" s="49" t="s">
        <v>3602</v>
      </c>
      <c r="D274" s="50">
        <v>273</v>
      </c>
      <c r="E274" s="49" t="s">
        <v>69</v>
      </c>
      <c r="F274" s="49" t="s">
        <v>36</v>
      </c>
      <c r="G274" s="49" t="s">
        <v>70</v>
      </c>
      <c r="H274" s="49" t="s">
        <v>533</v>
      </c>
      <c r="L274" s="49" t="s">
        <v>854</v>
      </c>
      <c r="M274" s="49" t="s">
        <v>855</v>
      </c>
      <c r="O274" s="49" t="s">
        <v>3662</v>
      </c>
      <c r="P274" s="49" t="s">
        <v>3663</v>
      </c>
      <c r="Q274" s="50">
        <v>17600</v>
      </c>
      <c r="R274" s="50">
        <v>19360</v>
      </c>
      <c r="S274" s="49" t="s">
        <v>3664</v>
      </c>
      <c r="T274" s="49" t="s">
        <v>2420</v>
      </c>
      <c r="U274" s="49" t="s">
        <v>3665</v>
      </c>
      <c r="V274" s="49" t="s">
        <v>7291</v>
      </c>
      <c r="Y274" s="50">
        <v>273</v>
      </c>
    </row>
    <row r="275" spans="1:25" x14ac:dyDescent="0.8">
      <c r="A275" s="46" t="s">
        <v>7319</v>
      </c>
      <c r="B275" s="46" t="str">
        <f>IFERROR(IF(A275="","",A275&amp;COUNTIF(A$2:A275,A275)),"")</f>
        <v>歴史22</v>
      </c>
      <c r="C275" s="49" t="s">
        <v>3602</v>
      </c>
      <c r="D275" s="50">
        <v>274</v>
      </c>
      <c r="E275" s="49" t="s">
        <v>69</v>
      </c>
      <c r="F275" s="49" t="s">
        <v>36</v>
      </c>
      <c r="G275" s="49" t="s">
        <v>70</v>
      </c>
      <c r="H275" s="49" t="s">
        <v>533</v>
      </c>
      <c r="K275" s="49" t="s">
        <v>3666</v>
      </c>
      <c r="L275" s="49" t="s">
        <v>583</v>
      </c>
      <c r="M275" s="49" t="s">
        <v>584</v>
      </c>
      <c r="O275" s="49" t="s">
        <v>3667</v>
      </c>
      <c r="P275" s="49" t="s">
        <v>3668</v>
      </c>
      <c r="Q275" s="50">
        <v>48200</v>
      </c>
      <c r="R275" s="50">
        <v>53020</v>
      </c>
      <c r="S275" s="49" t="s">
        <v>3669</v>
      </c>
      <c r="T275" s="49" t="s">
        <v>2489</v>
      </c>
      <c r="U275" s="49" t="s">
        <v>2070</v>
      </c>
      <c r="V275" s="49" t="s">
        <v>7291</v>
      </c>
      <c r="Y275" s="50">
        <v>274</v>
      </c>
    </row>
    <row r="276" spans="1:25" x14ac:dyDescent="0.8">
      <c r="A276" s="46" t="s">
        <v>7319</v>
      </c>
      <c r="B276" s="46" t="str">
        <f>IFERROR(IF(A276="","",A276&amp;COUNTIF(A$2:A276,A276)),"")</f>
        <v>歴史23</v>
      </c>
      <c r="C276" s="49" t="s">
        <v>3602</v>
      </c>
      <c r="D276" s="50">
        <v>275</v>
      </c>
      <c r="E276" s="49" t="s">
        <v>69</v>
      </c>
      <c r="F276" s="49" t="s">
        <v>36</v>
      </c>
      <c r="G276" s="49" t="s">
        <v>70</v>
      </c>
      <c r="H276" s="49" t="s">
        <v>533</v>
      </c>
      <c r="K276" s="49" t="s">
        <v>3670</v>
      </c>
      <c r="L276" s="49" t="s">
        <v>426</v>
      </c>
      <c r="M276" s="49" t="s">
        <v>427</v>
      </c>
      <c r="O276" s="49" t="s">
        <v>3671</v>
      </c>
      <c r="P276" s="49" t="s">
        <v>3672</v>
      </c>
      <c r="Q276" s="50">
        <v>5000</v>
      </c>
      <c r="R276" s="50">
        <v>5500</v>
      </c>
      <c r="S276" s="49" t="s">
        <v>3673</v>
      </c>
      <c r="T276" s="49" t="s">
        <v>3674</v>
      </c>
      <c r="U276" s="49" t="s">
        <v>3675</v>
      </c>
      <c r="V276" s="49" t="s">
        <v>2383</v>
      </c>
      <c r="Y276" s="50">
        <v>275</v>
      </c>
    </row>
    <row r="277" spans="1:25" x14ac:dyDescent="0.8">
      <c r="A277" s="46" t="s">
        <v>7319</v>
      </c>
      <c r="B277" s="46" t="str">
        <f>IFERROR(IF(A277="","",A277&amp;COUNTIF(A$2:A277,A277)),"")</f>
        <v>歴史24</v>
      </c>
      <c r="C277" s="49" t="s">
        <v>3676</v>
      </c>
      <c r="D277" s="50">
        <v>276</v>
      </c>
      <c r="E277" s="49" t="s">
        <v>69</v>
      </c>
      <c r="F277" s="49" t="s">
        <v>36</v>
      </c>
      <c r="G277" s="49" t="s">
        <v>70</v>
      </c>
      <c r="H277" s="49" t="s">
        <v>533</v>
      </c>
      <c r="K277" s="49" t="s">
        <v>3677</v>
      </c>
      <c r="L277" s="49" t="s">
        <v>426</v>
      </c>
      <c r="M277" s="49" t="s">
        <v>427</v>
      </c>
      <c r="O277" s="49" t="s">
        <v>3678</v>
      </c>
      <c r="P277" s="49" t="s">
        <v>3679</v>
      </c>
      <c r="Q277" s="50">
        <v>7500</v>
      </c>
      <c r="R277" s="50">
        <v>8250</v>
      </c>
      <c r="S277" s="49" t="s">
        <v>3680</v>
      </c>
      <c r="T277" s="49" t="s">
        <v>2450</v>
      </c>
      <c r="U277" s="49" t="s">
        <v>3681</v>
      </c>
      <c r="V277" s="49" t="s">
        <v>2383</v>
      </c>
      <c r="Y277" s="50">
        <v>276</v>
      </c>
    </row>
    <row r="278" spans="1:25" x14ac:dyDescent="0.8">
      <c r="A278" s="46" t="s">
        <v>7319</v>
      </c>
      <c r="B278" s="46" t="str">
        <f>IFERROR(IF(A278="","",A278&amp;COUNTIF(A$2:A278,A278)),"")</f>
        <v>歴史25</v>
      </c>
      <c r="C278" s="49" t="s">
        <v>3676</v>
      </c>
      <c r="D278" s="50">
        <v>277</v>
      </c>
      <c r="E278" s="49" t="s">
        <v>69</v>
      </c>
      <c r="F278" s="49" t="s">
        <v>36</v>
      </c>
      <c r="G278" s="49" t="s">
        <v>70</v>
      </c>
      <c r="H278" s="49" t="s">
        <v>533</v>
      </c>
      <c r="K278" s="49" t="s">
        <v>3682</v>
      </c>
      <c r="L278" s="49" t="s">
        <v>426</v>
      </c>
      <c r="M278" s="49" t="s">
        <v>427</v>
      </c>
      <c r="O278" s="49" t="s">
        <v>3683</v>
      </c>
      <c r="P278" s="49" t="s">
        <v>3679</v>
      </c>
      <c r="Q278" s="50">
        <v>7500</v>
      </c>
      <c r="R278" s="50">
        <v>8250</v>
      </c>
      <c r="S278" s="49" t="s">
        <v>3684</v>
      </c>
      <c r="T278" s="49" t="s">
        <v>2450</v>
      </c>
      <c r="U278" s="49" t="s">
        <v>1781</v>
      </c>
      <c r="V278" s="49" t="s">
        <v>7291</v>
      </c>
      <c r="Y278" s="50">
        <v>277</v>
      </c>
    </row>
    <row r="279" spans="1:25" x14ac:dyDescent="0.8">
      <c r="A279" s="46" t="s">
        <v>7319</v>
      </c>
      <c r="B279" s="46" t="str">
        <f>IFERROR(IF(A279="","",A279&amp;COUNTIF(A$2:A279,A279)),"")</f>
        <v>歴史26</v>
      </c>
      <c r="C279" s="49" t="s">
        <v>3676</v>
      </c>
      <c r="D279" s="50">
        <v>278</v>
      </c>
      <c r="E279" s="49" t="s">
        <v>69</v>
      </c>
      <c r="F279" s="49" t="s">
        <v>36</v>
      </c>
      <c r="G279" s="49" t="s">
        <v>70</v>
      </c>
      <c r="H279" s="49" t="s">
        <v>533</v>
      </c>
      <c r="K279" s="49" t="s">
        <v>3685</v>
      </c>
      <c r="L279" s="49" t="s">
        <v>3686</v>
      </c>
      <c r="M279" s="49" t="s">
        <v>3687</v>
      </c>
      <c r="O279" s="49" t="s">
        <v>3688</v>
      </c>
      <c r="P279" s="49" t="s">
        <v>3689</v>
      </c>
      <c r="Q279" s="50">
        <v>12000</v>
      </c>
      <c r="R279" s="50">
        <v>13200</v>
      </c>
      <c r="S279" s="49" t="s">
        <v>3690</v>
      </c>
      <c r="T279" s="49" t="s">
        <v>2516</v>
      </c>
      <c r="U279" s="49" t="s">
        <v>386</v>
      </c>
      <c r="V279" s="49" t="s">
        <v>2383</v>
      </c>
      <c r="Y279" s="50">
        <v>278</v>
      </c>
    </row>
    <row r="280" spans="1:25" x14ac:dyDescent="0.8">
      <c r="A280" s="46" t="s">
        <v>7319</v>
      </c>
      <c r="B280" s="46" t="str">
        <f>IFERROR(IF(A280="","",A280&amp;COUNTIF(A$2:A280,A280)),"")</f>
        <v>歴史27</v>
      </c>
      <c r="C280" s="49" t="s">
        <v>3676</v>
      </c>
      <c r="D280" s="50">
        <v>279</v>
      </c>
      <c r="E280" s="49" t="s">
        <v>69</v>
      </c>
      <c r="F280" s="49" t="s">
        <v>36</v>
      </c>
      <c r="G280" s="49" t="s">
        <v>70</v>
      </c>
      <c r="H280" s="49" t="s">
        <v>533</v>
      </c>
      <c r="K280" s="49" t="s">
        <v>3691</v>
      </c>
      <c r="L280" s="49" t="s">
        <v>658</v>
      </c>
      <c r="M280" s="49" t="s">
        <v>659</v>
      </c>
      <c r="O280" s="49" t="s">
        <v>3692</v>
      </c>
      <c r="P280" s="49" t="s">
        <v>3693</v>
      </c>
      <c r="Q280" s="50">
        <v>4600</v>
      </c>
      <c r="R280" s="50">
        <v>5060</v>
      </c>
      <c r="S280" s="49" t="s">
        <v>3694</v>
      </c>
      <c r="T280" s="49" t="s">
        <v>2461</v>
      </c>
      <c r="U280" s="49" t="s">
        <v>3695</v>
      </c>
      <c r="V280" s="49" t="s">
        <v>2383</v>
      </c>
      <c r="Y280" s="50">
        <v>279</v>
      </c>
    </row>
    <row r="281" spans="1:25" x14ac:dyDescent="0.8">
      <c r="A281" s="46" t="s">
        <v>7319</v>
      </c>
      <c r="B281" s="46" t="str">
        <f>IFERROR(IF(A281="","",A281&amp;COUNTIF(A$2:A281,A281)),"")</f>
        <v>歴史28</v>
      </c>
      <c r="C281" s="49" t="s">
        <v>3676</v>
      </c>
      <c r="D281" s="50">
        <v>280</v>
      </c>
      <c r="E281" s="49" t="s">
        <v>69</v>
      </c>
      <c r="F281" s="49" t="s">
        <v>36</v>
      </c>
      <c r="G281" s="49" t="s">
        <v>70</v>
      </c>
      <c r="H281" s="49" t="s">
        <v>533</v>
      </c>
      <c r="K281" s="49" t="s">
        <v>3696</v>
      </c>
      <c r="L281" s="49" t="s">
        <v>390</v>
      </c>
      <c r="M281" s="49" t="s">
        <v>391</v>
      </c>
      <c r="O281" s="49" t="s">
        <v>3697</v>
      </c>
      <c r="P281" s="49" t="s">
        <v>3698</v>
      </c>
      <c r="Q281" s="50">
        <v>34000</v>
      </c>
      <c r="R281" s="50">
        <v>37400</v>
      </c>
      <c r="S281" s="49" t="s">
        <v>3699</v>
      </c>
      <c r="T281" s="49" t="s">
        <v>2400</v>
      </c>
      <c r="U281" s="49" t="s">
        <v>3700</v>
      </c>
      <c r="V281" s="49" t="s">
        <v>2383</v>
      </c>
      <c r="Y281" s="50">
        <v>280</v>
      </c>
    </row>
    <row r="282" spans="1:25" x14ac:dyDescent="0.8">
      <c r="A282" s="46" t="s">
        <v>7319</v>
      </c>
      <c r="B282" s="46" t="str">
        <f>IFERROR(IF(A282="","",A282&amp;COUNTIF(A$2:A282,A282)),"")</f>
        <v>歴史29</v>
      </c>
      <c r="C282" s="49" t="s">
        <v>3676</v>
      </c>
      <c r="D282" s="50">
        <v>281</v>
      </c>
      <c r="E282" s="49" t="s">
        <v>69</v>
      </c>
      <c r="F282" s="49" t="s">
        <v>36</v>
      </c>
      <c r="G282" s="49" t="s">
        <v>70</v>
      </c>
      <c r="H282" s="49" t="s">
        <v>533</v>
      </c>
      <c r="K282" s="49" t="s">
        <v>3701</v>
      </c>
      <c r="L282" s="49" t="s">
        <v>788</v>
      </c>
      <c r="M282" s="49" t="s">
        <v>789</v>
      </c>
      <c r="O282" s="49" t="s">
        <v>3702</v>
      </c>
      <c r="P282" s="49" t="s">
        <v>3703</v>
      </c>
      <c r="Q282" s="50">
        <v>6000</v>
      </c>
      <c r="R282" s="50">
        <v>6600</v>
      </c>
      <c r="S282" s="49" t="s">
        <v>3704</v>
      </c>
      <c r="T282" s="49" t="s">
        <v>3298</v>
      </c>
      <c r="U282" s="49" t="s">
        <v>3705</v>
      </c>
      <c r="V282" s="49" t="s">
        <v>2383</v>
      </c>
      <c r="Y282" s="50">
        <v>281</v>
      </c>
    </row>
    <row r="283" spans="1:25" x14ac:dyDescent="0.8">
      <c r="A283" s="46" t="s">
        <v>7319</v>
      </c>
      <c r="B283" s="46" t="str">
        <f>IFERROR(IF(A283="","",A283&amp;COUNTIF(A$2:A283,A283)),"")</f>
        <v>歴史30</v>
      </c>
      <c r="C283" s="49" t="s">
        <v>3676</v>
      </c>
      <c r="D283" s="50">
        <v>282</v>
      </c>
      <c r="E283" s="49" t="s">
        <v>69</v>
      </c>
      <c r="F283" s="49" t="s">
        <v>36</v>
      </c>
      <c r="G283" s="49" t="s">
        <v>70</v>
      </c>
      <c r="H283" s="49" t="s">
        <v>533</v>
      </c>
      <c r="K283" s="49" t="s">
        <v>3706</v>
      </c>
      <c r="L283" s="49" t="s">
        <v>263</v>
      </c>
      <c r="M283" s="49" t="s">
        <v>264</v>
      </c>
      <c r="O283" s="49" t="s">
        <v>3707</v>
      </c>
      <c r="P283" s="49" t="s">
        <v>3708</v>
      </c>
      <c r="Q283" s="50">
        <v>7200</v>
      </c>
      <c r="R283" s="50">
        <v>7920</v>
      </c>
      <c r="S283" s="49" t="s">
        <v>3709</v>
      </c>
      <c r="T283" s="49" t="s">
        <v>2516</v>
      </c>
      <c r="U283" s="49" t="s">
        <v>117</v>
      </c>
      <c r="V283" s="49" t="s">
        <v>2383</v>
      </c>
      <c r="Y283" s="50">
        <v>282</v>
      </c>
    </row>
    <row r="284" spans="1:25" x14ac:dyDescent="0.8">
      <c r="A284" s="46" t="s">
        <v>7319</v>
      </c>
      <c r="B284" s="46" t="str">
        <f>IFERROR(IF(A284="","",A284&amp;COUNTIF(A$2:A284,A284)),"")</f>
        <v>歴史31</v>
      </c>
      <c r="C284" s="49" t="s">
        <v>3676</v>
      </c>
      <c r="D284" s="50">
        <v>283</v>
      </c>
      <c r="E284" s="49" t="s">
        <v>69</v>
      </c>
      <c r="F284" s="49" t="s">
        <v>36</v>
      </c>
      <c r="G284" s="49" t="s">
        <v>70</v>
      </c>
      <c r="H284" s="49" t="s">
        <v>533</v>
      </c>
      <c r="K284" s="49" t="s">
        <v>3710</v>
      </c>
      <c r="L284" s="49" t="s">
        <v>265</v>
      </c>
      <c r="M284" s="49" t="s">
        <v>266</v>
      </c>
      <c r="O284" s="49" t="s">
        <v>3711</v>
      </c>
      <c r="P284" s="49" t="s">
        <v>3712</v>
      </c>
      <c r="Q284" s="50">
        <v>9000</v>
      </c>
      <c r="R284" s="50">
        <v>9900</v>
      </c>
      <c r="S284" s="49" t="s">
        <v>3713</v>
      </c>
      <c r="T284" s="49" t="s">
        <v>2489</v>
      </c>
      <c r="U284" s="49" t="s">
        <v>503</v>
      </c>
      <c r="V284" s="49" t="s">
        <v>2383</v>
      </c>
      <c r="Y284" s="50">
        <v>283</v>
      </c>
    </row>
    <row r="285" spans="1:25" x14ac:dyDescent="0.8">
      <c r="A285" s="46" t="s">
        <v>7319</v>
      </c>
      <c r="B285" s="46" t="str">
        <f>IFERROR(IF(A285="","",A285&amp;COUNTIF(A$2:A285,A285)),"")</f>
        <v>歴史32</v>
      </c>
      <c r="C285" s="49" t="s">
        <v>3676</v>
      </c>
      <c r="D285" s="50">
        <v>284</v>
      </c>
      <c r="E285" s="49" t="s">
        <v>69</v>
      </c>
      <c r="F285" s="49" t="s">
        <v>36</v>
      </c>
      <c r="G285" s="49" t="s">
        <v>70</v>
      </c>
      <c r="H285" s="49" t="s">
        <v>533</v>
      </c>
      <c r="K285" s="49" t="s">
        <v>3714</v>
      </c>
      <c r="L285" s="49" t="s">
        <v>265</v>
      </c>
      <c r="M285" s="49" t="s">
        <v>266</v>
      </c>
      <c r="O285" s="49" t="s">
        <v>3715</v>
      </c>
      <c r="P285" s="49" t="s">
        <v>3716</v>
      </c>
      <c r="Q285" s="50">
        <v>5800</v>
      </c>
      <c r="R285" s="50">
        <v>6380</v>
      </c>
      <c r="S285" s="49" t="s">
        <v>3717</v>
      </c>
      <c r="T285" s="49" t="s">
        <v>2409</v>
      </c>
      <c r="U285" s="49" t="s">
        <v>3718</v>
      </c>
      <c r="V285" s="49" t="s">
        <v>2383</v>
      </c>
      <c r="Y285" s="50">
        <v>284</v>
      </c>
    </row>
    <row r="286" spans="1:25" x14ac:dyDescent="0.8">
      <c r="A286" s="46" t="s">
        <v>7319</v>
      </c>
      <c r="B286" s="46" t="str">
        <f>IFERROR(IF(A286="","",A286&amp;COUNTIF(A$2:A286,A286)),"")</f>
        <v>歴史33</v>
      </c>
      <c r="C286" s="49" t="s">
        <v>3676</v>
      </c>
      <c r="D286" s="50">
        <v>285</v>
      </c>
      <c r="E286" s="49" t="s">
        <v>69</v>
      </c>
      <c r="F286" s="49" t="s">
        <v>36</v>
      </c>
      <c r="G286" s="49" t="s">
        <v>70</v>
      </c>
      <c r="H286" s="49" t="s">
        <v>533</v>
      </c>
      <c r="K286" s="49" t="s">
        <v>3719</v>
      </c>
      <c r="L286" s="49" t="s">
        <v>591</v>
      </c>
      <c r="M286" s="49" t="s">
        <v>592</v>
      </c>
      <c r="O286" s="49" t="s">
        <v>3720</v>
      </c>
      <c r="P286" s="49" t="s">
        <v>3721</v>
      </c>
      <c r="Q286" s="50">
        <v>5300</v>
      </c>
      <c r="R286" s="50">
        <v>5830</v>
      </c>
      <c r="S286" s="49" t="s">
        <v>3722</v>
      </c>
      <c r="T286" s="49" t="s">
        <v>2388</v>
      </c>
      <c r="U286" s="49" t="s">
        <v>1666</v>
      </c>
      <c r="V286" s="49" t="s">
        <v>2383</v>
      </c>
      <c r="Y286" s="50">
        <v>285</v>
      </c>
    </row>
    <row r="287" spans="1:25" x14ac:dyDescent="0.8">
      <c r="A287" s="46" t="s">
        <v>7319</v>
      </c>
      <c r="B287" s="46" t="str">
        <f>IFERROR(IF(A287="","",A287&amp;COUNTIF(A$2:A287,A287)),"")</f>
        <v>歴史34</v>
      </c>
      <c r="C287" s="49" t="s">
        <v>3676</v>
      </c>
      <c r="D287" s="50">
        <v>286</v>
      </c>
      <c r="E287" s="49" t="s">
        <v>69</v>
      </c>
      <c r="F287" s="49" t="s">
        <v>36</v>
      </c>
      <c r="G287" s="49" t="s">
        <v>70</v>
      </c>
      <c r="H287" s="49" t="s">
        <v>533</v>
      </c>
      <c r="K287" s="49" t="s">
        <v>3723</v>
      </c>
      <c r="L287" s="49" t="s">
        <v>591</v>
      </c>
      <c r="M287" s="49" t="s">
        <v>592</v>
      </c>
      <c r="O287" s="49" t="s">
        <v>3724</v>
      </c>
      <c r="P287" s="49" t="s">
        <v>3725</v>
      </c>
      <c r="Q287" s="50">
        <v>1100</v>
      </c>
      <c r="R287" s="50">
        <v>1210</v>
      </c>
      <c r="S287" s="49" t="s">
        <v>3726</v>
      </c>
      <c r="T287" s="49" t="s">
        <v>2394</v>
      </c>
      <c r="U287" s="49" t="s">
        <v>3727</v>
      </c>
      <c r="V287" s="49" t="s">
        <v>2383</v>
      </c>
      <c r="Y287" s="50">
        <v>286</v>
      </c>
    </row>
    <row r="288" spans="1:25" x14ac:dyDescent="0.8">
      <c r="A288" s="46" t="s">
        <v>7319</v>
      </c>
      <c r="B288" s="46" t="str">
        <f>IFERROR(IF(A288="","",A288&amp;COUNTIF(A$2:A288,A288)),"")</f>
        <v>歴史35</v>
      </c>
      <c r="C288" s="49" t="s">
        <v>3676</v>
      </c>
      <c r="D288" s="50">
        <v>287</v>
      </c>
      <c r="E288" s="49" t="s">
        <v>69</v>
      </c>
      <c r="F288" s="49" t="s">
        <v>36</v>
      </c>
      <c r="G288" s="49" t="s">
        <v>70</v>
      </c>
      <c r="H288" s="49" t="s">
        <v>533</v>
      </c>
      <c r="K288" s="49" t="s">
        <v>3728</v>
      </c>
      <c r="L288" s="49" t="s">
        <v>591</v>
      </c>
      <c r="M288" s="49" t="s">
        <v>592</v>
      </c>
      <c r="O288" s="49" t="s">
        <v>3729</v>
      </c>
      <c r="P288" s="49" t="s">
        <v>3730</v>
      </c>
      <c r="Q288" s="50">
        <v>5200</v>
      </c>
      <c r="R288" s="50">
        <v>5720</v>
      </c>
      <c r="S288" s="49" t="s">
        <v>3731</v>
      </c>
      <c r="T288" s="49" t="s">
        <v>2388</v>
      </c>
      <c r="U288" s="49" t="s">
        <v>218</v>
      </c>
      <c r="V288" s="49" t="s">
        <v>2383</v>
      </c>
      <c r="Y288" s="50">
        <v>287</v>
      </c>
    </row>
    <row r="289" spans="1:25" x14ac:dyDescent="0.8">
      <c r="A289" s="46" t="s">
        <v>7319</v>
      </c>
      <c r="B289" s="46" t="str">
        <f>IFERROR(IF(A289="","",A289&amp;COUNTIF(A$2:A289,A289)),"")</f>
        <v>歴史36</v>
      </c>
      <c r="C289" s="49" t="s">
        <v>3676</v>
      </c>
      <c r="D289" s="50">
        <v>288</v>
      </c>
      <c r="E289" s="49" t="s">
        <v>69</v>
      </c>
      <c r="F289" s="49" t="s">
        <v>36</v>
      </c>
      <c r="G289" s="49" t="s">
        <v>70</v>
      </c>
      <c r="H289" s="49" t="s">
        <v>533</v>
      </c>
      <c r="K289" s="49" t="s">
        <v>3732</v>
      </c>
      <c r="L289" s="49" t="s">
        <v>591</v>
      </c>
      <c r="M289" s="49" t="s">
        <v>592</v>
      </c>
      <c r="O289" s="49" t="s">
        <v>3733</v>
      </c>
      <c r="P289" s="49" t="s">
        <v>3734</v>
      </c>
      <c r="Q289" s="50">
        <v>10000</v>
      </c>
      <c r="R289" s="50">
        <v>11000</v>
      </c>
      <c r="S289" s="49" t="s">
        <v>3735</v>
      </c>
      <c r="T289" s="49" t="s">
        <v>2420</v>
      </c>
      <c r="U289" s="49" t="s">
        <v>432</v>
      </c>
      <c r="V289" s="49" t="s">
        <v>2383</v>
      </c>
      <c r="Y289" s="50">
        <v>288</v>
      </c>
    </row>
    <row r="290" spans="1:25" x14ac:dyDescent="0.8">
      <c r="A290" s="46" t="s">
        <v>7319</v>
      </c>
      <c r="B290" s="46" t="str">
        <f>IFERROR(IF(A290="","",A290&amp;COUNTIF(A$2:A290,A290)),"")</f>
        <v>歴史37</v>
      </c>
      <c r="C290" s="49" t="s">
        <v>3676</v>
      </c>
      <c r="D290" s="50">
        <v>289</v>
      </c>
      <c r="E290" s="49" t="s">
        <v>69</v>
      </c>
      <c r="F290" s="49" t="s">
        <v>36</v>
      </c>
      <c r="G290" s="49" t="s">
        <v>70</v>
      </c>
      <c r="H290" s="49" t="s">
        <v>533</v>
      </c>
      <c r="K290" s="49" t="s">
        <v>3736</v>
      </c>
      <c r="L290" s="49" t="s">
        <v>602</v>
      </c>
      <c r="M290" s="49" t="s">
        <v>603</v>
      </c>
      <c r="O290" s="49" t="s">
        <v>3737</v>
      </c>
      <c r="P290" s="49" t="s">
        <v>3738</v>
      </c>
      <c r="Q290" s="50">
        <v>8500</v>
      </c>
      <c r="R290" s="50">
        <v>9350</v>
      </c>
      <c r="S290" s="49" t="s">
        <v>3739</v>
      </c>
      <c r="T290" s="49" t="s">
        <v>2394</v>
      </c>
      <c r="U290" s="49" t="s">
        <v>3740</v>
      </c>
      <c r="V290" s="49" t="s">
        <v>2383</v>
      </c>
      <c r="Y290" s="50">
        <v>289</v>
      </c>
    </row>
    <row r="291" spans="1:25" x14ac:dyDescent="0.8">
      <c r="A291" s="46" t="s">
        <v>7319</v>
      </c>
      <c r="B291" s="46" t="str">
        <f>IFERROR(IF(A291="","",A291&amp;COUNTIF(A$2:A291,A291)),"")</f>
        <v>歴史38</v>
      </c>
      <c r="C291" s="49" t="s">
        <v>3676</v>
      </c>
      <c r="D291" s="50">
        <v>290</v>
      </c>
      <c r="E291" s="49" t="s">
        <v>69</v>
      </c>
      <c r="F291" s="49" t="s">
        <v>36</v>
      </c>
      <c r="G291" s="49" t="s">
        <v>70</v>
      </c>
      <c r="H291" s="49" t="s">
        <v>533</v>
      </c>
      <c r="K291" s="49" t="s">
        <v>3741</v>
      </c>
      <c r="L291" s="49" t="s">
        <v>602</v>
      </c>
      <c r="M291" s="49" t="s">
        <v>603</v>
      </c>
      <c r="O291" s="49" t="s">
        <v>3742</v>
      </c>
      <c r="P291" s="49" t="s">
        <v>3743</v>
      </c>
      <c r="Q291" s="50">
        <v>14000</v>
      </c>
      <c r="R291" s="50">
        <v>15400</v>
      </c>
      <c r="S291" s="49" t="s">
        <v>3744</v>
      </c>
      <c r="T291" s="49" t="s">
        <v>2516</v>
      </c>
      <c r="U291" s="49" t="s">
        <v>3745</v>
      </c>
      <c r="V291" s="49" t="s">
        <v>2383</v>
      </c>
      <c r="Y291" s="50">
        <v>290</v>
      </c>
    </row>
    <row r="292" spans="1:25" x14ac:dyDescent="0.8">
      <c r="A292" s="46" t="s">
        <v>7319</v>
      </c>
      <c r="B292" s="46" t="str">
        <f>IFERROR(IF(A292="","",A292&amp;COUNTIF(A$2:A292,A292)),"")</f>
        <v>歴史39</v>
      </c>
      <c r="C292" s="49" t="s">
        <v>3676</v>
      </c>
      <c r="D292" s="50">
        <v>291</v>
      </c>
      <c r="E292" s="49" t="s">
        <v>69</v>
      </c>
      <c r="F292" s="49" t="s">
        <v>36</v>
      </c>
      <c r="G292" s="49" t="s">
        <v>70</v>
      </c>
      <c r="H292" s="49" t="s">
        <v>533</v>
      </c>
      <c r="K292" s="49" t="s">
        <v>3746</v>
      </c>
      <c r="L292" s="49" t="s">
        <v>602</v>
      </c>
      <c r="M292" s="49" t="s">
        <v>603</v>
      </c>
      <c r="O292" s="49" t="s">
        <v>3747</v>
      </c>
      <c r="P292" s="49" t="s">
        <v>3748</v>
      </c>
      <c r="Q292" s="50">
        <v>12000</v>
      </c>
      <c r="R292" s="50">
        <v>13200</v>
      </c>
      <c r="S292" s="49" t="s">
        <v>3749</v>
      </c>
      <c r="T292" s="49" t="s">
        <v>2489</v>
      </c>
      <c r="U292" s="49" t="s">
        <v>1163</v>
      </c>
      <c r="V292" s="49" t="s">
        <v>2383</v>
      </c>
      <c r="Y292" s="50">
        <v>291</v>
      </c>
    </row>
    <row r="293" spans="1:25" x14ac:dyDescent="0.8">
      <c r="A293" s="46" t="s">
        <v>7319</v>
      </c>
      <c r="B293" s="46" t="str">
        <f>IFERROR(IF(A293="","",A293&amp;COUNTIF(A$2:A293,A293)),"")</f>
        <v>歴史40</v>
      </c>
      <c r="C293" s="49" t="s">
        <v>3750</v>
      </c>
      <c r="D293" s="50">
        <v>292</v>
      </c>
      <c r="E293" s="49" t="s">
        <v>69</v>
      </c>
      <c r="F293" s="49" t="s">
        <v>36</v>
      </c>
      <c r="G293" s="49" t="s">
        <v>70</v>
      </c>
      <c r="H293" s="49" t="s">
        <v>533</v>
      </c>
      <c r="K293" s="49" t="s">
        <v>3751</v>
      </c>
      <c r="L293" s="49" t="s">
        <v>602</v>
      </c>
      <c r="M293" s="49" t="s">
        <v>603</v>
      </c>
      <c r="O293" s="49" t="s">
        <v>3752</v>
      </c>
      <c r="P293" s="49" t="s">
        <v>3753</v>
      </c>
      <c r="Q293" s="50">
        <v>8500</v>
      </c>
      <c r="R293" s="50">
        <v>9350</v>
      </c>
      <c r="S293" s="49" t="s">
        <v>3754</v>
      </c>
      <c r="T293" s="49" t="s">
        <v>2409</v>
      </c>
      <c r="U293" s="49" t="s">
        <v>3755</v>
      </c>
      <c r="V293" s="49" t="s">
        <v>2383</v>
      </c>
      <c r="Y293" s="50">
        <v>292</v>
      </c>
    </row>
    <row r="294" spans="1:25" x14ac:dyDescent="0.8">
      <c r="A294" s="46" t="s">
        <v>7319</v>
      </c>
      <c r="B294" s="46" t="str">
        <f>IFERROR(IF(A294="","",A294&amp;COUNTIF(A$2:A294,A294)),"")</f>
        <v>歴史41</v>
      </c>
      <c r="C294" s="49" t="s">
        <v>3750</v>
      </c>
      <c r="D294" s="50">
        <v>293</v>
      </c>
      <c r="E294" s="49" t="s">
        <v>69</v>
      </c>
      <c r="F294" s="49" t="s">
        <v>36</v>
      </c>
      <c r="G294" s="49" t="s">
        <v>70</v>
      </c>
      <c r="H294" s="49" t="s">
        <v>533</v>
      </c>
      <c r="K294" s="49" t="s">
        <v>3756</v>
      </c>
      <c r="L294" s="49" t="s">
        <v>428</v>
      </c>
      <c r="M294" s="49" t="s">
        <v>429</v>
      </c>
      <c r="O294" s="49" t="s">
        <v>3757</v>
      </c>
      <c r="P294" s="49" t="s">
        <v>3758</v>
      </c>
      <c r="Q294" s="50">
        <v>2400</v>
      </c>
      <c r="R294" s="50">
        <v>2640</v>
      </c>
      <c r="S294" s="49" t="s">
        <v>3759</v>
      </c>
      <c r="T294" s="49" t="s">
        <v>3760</v>
      </c>
      <c r="U294" s="49" t="s">
        <v>3761</v>
      </c>
      <c r="V294" s="49" t="s">
        <v>2383</v>
      </c>
      <c r="Y294" s="50">
        <v>293</v>
      </c>
    </row>
    <row r="295" spans="1:25" x14ac:dyDescent="0.8">
      <c r="A295" s="46" t="s">
        <v>7319</v>
      </c>
      <c r="B295" s="46" t="str">
        <f>IFERROR(IF(A295="","",A295&amp;COUNTIF(A$2:A295,A295)),"")</f>
        <v>歴史42</v>
      </c>
      <c r="C295" s="49" t="s">
        <v>3750</v>
      </c>
      <c r="D295" s="50">
        <v>294</v>
      </c>
      <c r="E295" s="49" t="s">
        <v>69</v>
      </c>
      <c r="F295" s="49" t="s">
        <v>36</v>
      </c>
      <c r="G295" s="49" t="s">
        <v>70</v>
      </c>
      <c r="H295" s="49" t="s">
        <v>533</v>
      </c>
      <c r="K295" s="49" t="s">
        <v>3762</v>
      </c>
      <c r="L295" s="49" t="s">
        <v>428</v>
      </c>
      <c r="M295" s="49" t="s">
        <v>429</v>
      </c>
      <c r="O295" s="49" t="s">
        <v>3763</v>
      </c>
      <c r="P295" s="49" t="s">
        <v>3764</v>
      </c>
      <c r="Q295" s="50">
        <v>7500</v>
      </c>
      <c r="R295" s="50">
        <v>8250</v>
      </c>
      <c r="S295" s="49" t="s">
        <v>3765</v>
      </c>
      <c r="T295" s="49" t="s">
        <v>3766</v>
      </c>
      <c r="U295" s="49" t="s">
        <v>465</v>
      </c>
      <c r="V295" s="49" t="s">
        <v>2383</v>
      </c>
      <c r="Y295" s="50">
        <v>294</v>
      </c>
    </row>
    <row r="296" spans="1:25" x14ac:dyDescent="0.8">
      <c r="A296" s="46" t="s">
        <v>7319</v>
      </c>
      <c r="B296" s="46" t="str">
        <f>IFERROR(IF(A296="","",A296&amp;COUNTIF(A$2:A296,A296)),"")</f>
        <v>歴史43</v>
      </c>
      <c r="C296" s="49" t="s">
        <v>3750</v>
      </c>
      <c r="D296" s="50">
        <v>295</v>
      </c>
      <c r="E296" s="49" t="s">
        <v>69</v>
      </c>
      <c r="F296" s="49" t="s">
        <v>36</v>
      </c>
      <c r="G296" s="49" t="s">
        <v>70</v>
      </c>
      <c r="H296" s="49" t="s">
        <v>533</v>
      </c>
      <c r="K296" s="49" t="s">
        <v>3767</v>
      </c>
      <c r="L296" s="49" t="s">
        <v>428</v>
      </c>
      <c r="M296" s="49" t="s">
        <v>429</v>
      </c>
      <c r="O296" s="49" t="s">
        <v>3768</v>
      </c>
      <c r="P296" s="49" t="s">
        <v>3769</v>
      </c>
      <c r="Q296" s="50">
        <v>3800</v>
      </c>
      <c r="R296" s="50">
        <v>4180</v>
      </c>
      <c r="S296" s="49" t="s">
        <v>3770</v>
      </c>
      <c r="T296" s="49" t="s">
        <v>3271</v>
      </c>
      <c r="U296" s="49" t="s">
        <v>3771</v>
      </c>
      <c r="V296" s="49" t="s">
        <v>2383</v>
      </c>
      <c r="Y296" s="50">
        <v>295</v>
      </c>
    </row>
    <row r="297" spans="1:25" x14ac:dyDescent="0.8">
      <c r="A297" s="46" t="s">
        <v>7319</v>
      </c>
      <c r="B297" s="46" t="str">
        <f>IFERROR(IF(A297="","",A297&amp;COUNTIF(A$2:A297,A297)),"")</f>
        <v>歴史44</v>
      </c>
      <c r="C297" s="49" t="s">
        <v>3750</v>
      </c>
      <c r="D297" s="50">
        <v>296</v>
      </c>
      <c r="E297" s="49" t="s">
        <v>69</v>
      </c>
      <c r="F297" s="49" t="s">
        <v>36</v>
      </c>
      <c r="G297" s="49" t="s">
        <v>70</v>
      </c>
      <c r="H297" s="49" t="s">
        <v>533</v>
      </c>
      <c r="K297" s="49" t="s">
        <v>3772</v>
      </c>
      <c r="L297" s="49" t="s">
        <v>605</v>
      </c>
      <c r="M297" s="49" t="s">
        <v>606</v>
      </c>
      <c r="O297" s="49" t="s">
        <v>3773</v>
      </c>
      <c r="P297" s="49" t="s">
        <v>3774</v>
      </c>
      <c r="Q297" s="50">
        <v>13000</v>
      </c>
      <c r="R297" s="50">
        <v>14300</v>
      </c>
      <c r="S297" s="49" t="s">
        <v>3775</v>
      </c>
      <c r="T297" s="49" t="s">
        <v>2630</v>
      </c>
      <c r="U297" s="49" t="s">
        <v>3776</v>
      </c>
      <c r="V297" s="49" t="s">
        <v>2383</v>
      </c>
      <c r="Y297" s="50">
        <v>296</v>
      </c>
    </row>
    <row r="298" spans="1:25" x14ac:dyDescent="0.8">
      <c r="A298" s="46" t="s">
        <v>7319</v>
      </c>
      <c r="B298" s="46" t="str">
        <f>IFERROR(IF(A298="","",A298&amp;COUNTIF(A$2:A298,A298)),"")</f>
        <v>歴史45</v>
      </c>
      <c r="C298" s="49" t="s">
        <v>3750</v>
      </c>
      <c r="D298" s="50">
        <v>297</v>
      </c>
      <c r="E298" s="49" t="s">
        <v>69</v>
      </c>
      <c r="F298" s="49" t="s">
        <v>36</v>
      </c>
      <c r="G298" s="49" t="s">
        <v>70</v>
      </c>
      <c r="H298" s="49" t="s">
        <v>533</v>
      </c>
      <c r="K298" s="49" t="s">
        <v>3777</v>
      </c>
      <c r="L298" s="49" t="s">
        <v>397</v>
      </c>
      <c r="M298" s="49" t="s">
        <v>398</v>
      </c>
      <c r="O298" s="49" t="s">
        <v>3778</v>
      </c>
      <c r="P298" s="49" t="s">
        <v>3779</v>
      </c>
      <c r="Q298" s="50">
        <v>6000</v>
      </c>
      <c r="R298" s="50">
        <v>6600</v>
      </c>
      <c r="S298" s="49" t="s">
        <v>3780</v>
      </c>
      <c r="T298" s="49" t="s">
        <v>2388</v>
      </c>
      <c r="U298" s="49" t="s">
        <v>118</v>
      </c>
      <c r="V298" s="49" t="s">
        <v>2383</v>
      </c>
      <c r="Y298" s="50">
        <v>297</v>
      </c>
    </row>
    <row r="299" spans="1:25" x14ac:dyDescent="0.8">
      <c r="A299" s="46" t="s">
        <v>7319</v>
      </c>
      <c r="B299" s="46" t="str">
        <f>IFERROR(IF(A299="","",A299&amp;COUNTIF(A$2:A299,A299)),"")</f>
        <v>歴史46</v>
      </c>
      <c r="C299" s="49" t="s">
        <v>3750</v>
      </c>
      <c r="D299" s="50">
        <v>298</v>
      </c>
      <c r="E299" s="49" t="s">
        <v>69</v>
      </c>
      <c r="F299" s="49" t="s">
        <v>36</v>
      </c>
      <c r="G299" s="49" t="s">
        <v>70</v>
      </c>
      <c r="H299" s="49" t="s">
        <v>533</v>
      </c>
      <c r="L299" s="49" t="s">
        <v>397</v>
      </c>
      <c r="M299" s="49" t="s">
        <v>398</v>
      </c>
      <c r="O299" s="49" t="s">
        <v>3781</v>
      </c>
      <c r="P299" s="49" t="s">
        <v>3782</v>
      </c>
      <c r="Q299" s="50">
        <v>3400</v>
      </c>
      <c r="R299" s="50">
        <v>3740</v>
      </c>
      <c r="S299" s="49" t="s">
        <v>3783</v>
      </c>
      <c r="T299" s="49" t="s">
        <v>2516</v>
      </c>
      <c r="U299" s="49" t="s">
        <v>607</v>
      </c>
      <c r="V299" s="49" t="s">
        <v>7291</v>
      </c>
      <c r="Y299" s="50">
        <v>298</v>
      </c>
    </row>
    <row r="300" spans="1:25" x14ac:dyDescent="0.8">
      <c r="A300" s="46" t="s">
        <v>7319</v>
      </c>
      <c r="B300" s="46" t="str">
        <f>IFERROR(IF(A300="","",A300&amp;COUNTIF(A$2:A300,A300)),"")</f>
        <v>歴史47</v>
      </c>
      <c r="C300" s="49" t="s">
        <v>3750</v>
      </c>
      <c r="D300" s="50">
        <v>299</v>
      </c>
      <c r="E300" s="49" t="s">
        <v>69</v>
      </c>
      <c r="F300" s="49" t="s">
        <v>36</v>
      </c>
      <c r="G300" s="49" t="s">
        <v>70</v>
      </c>
      <c r="H300" s="49" t="s">
        <v>533</v>
      </c>
      <c r="L300" s="49" t="s">
        <v>397</v>
      </c>
      <c r="M300" s="49" t="s">
        <v>398</v>
      </c>
      <c r="O300" s="49" t="s">
        <v>608</v>
      </c>
      <c r="P300" s="49" t="s">
        <v>609</v>
      </c>
      <c r="Q300" s="50">
        <v>13092</v>
      </c>
      <c r="R300" s="50">
        <v>14400</v>
      </c>
      <c r="S300" s="49" t="s">
        <v>3784</v>
      </c>
      <c r="T300" s="49" t="s">
        <v>2539</v>
      </c>
      <c r="U300" s="49" t="s">
        <v>610</v>
      </c>
      <c r="Y300" s="50">
        <v>299</v>
      </c>
    </row>
    <row r="301" spans="1:25" x14ac:dyDescent="0.8">
      <c r="A301" s="46" t="s">
        <v>7319</v>
      </c>
      <c r="B301" s="46" t="str">
        <f>IFERROR(IF(A301="","",A301&amp;COUNTIF(A$2:A301,A301)),"")</f>
        <v>歴史48</v>
      </c>
      <c r="C301" s="49" t="s">
        <v>3750</v>
      </c>
      <c r="D301" s="50">
        <v>300</v>
      </c>
      <c r="E301" s="49" t="s">
        <v>69</v>
      </c>
      <c r="F301" s="49" t="s">
        <v>36</v>
      </c>
      <c r="G301" s="49" t="s">
        <v>70</v>
      </c>
      <c r="H301" s="49" t="s">
        <v>533</v>
      </c>
      <c r="K301" s="49" t="s">
        <v>3785</v>
      </c>
      <c r="L301" s="49" t="s">
        <v>250</v>
      </c>
      <c r="M301" s="49" t="s">
        <v>251</v>
      </c>
      <c r="O301" s="49" t="s">
        <v>3786</v>
      </c>
      <c r="P301" s="49" t="s">
        <v>3787</v>
      </c>
      <c r="Q301" s="50">
        <v>20000</v>
      </c>
      <c r="R301" s="50">
        <v>22000</v>
      </c>
      <c r="S301" s="49" t="s">
        <v>3788</v>
      </c>
      <c r="T301" s="49" t="s">
        <v>3789</v>
      </c>
      <c r="U301" s="49" t="s">
        <v>3790</v>
      </c>
      <c r="V301" s="49" t="s">
        <v>7291</v>
      </c>
      <c r="Y301" s="50">
        <v>300</v>
      </c>
    </row>
    <row r="302" spans="1:25" x14ac:dyDescent="0.8">
      <c r="A302" s="46" t="s">
        <v>7319</v>
      </c>
      <c r="B302" s="46" t="str">
        <f>IFERROR(IF(A302="","",A302&amp;COUNTIF(A$2:A302,A302)),"")</f>
        <v>歴史49</v>
      </c>
      <c r="C302" s="49" t="s">
        <v>3750</v>
      </c>
      <c r="D302" s="50">
        <v>301</v>
      </c>
      <c r="E302" s="49" t="s">
        <v>69</v>
      </c>
      <c r="F302" s="49" t="s">
        <v>36</v>
      </c>
      <c r="G302" s="49" t="s">
        <v>70</v>
      </c>
      <c r="H302" s="49" t="s">
        <v>533</v>
      </c>
      <c r="K302" s="49" t="s">
        <v>3791</v>
      </c>
      <c r="L302" s="49" t="s">
        <v>250</v>
      </c>
      <c r="M302" s="49" t="s">
        <v>251</v>
      </c>
      <c r="O302" s="49" t="s">
        <v>3792</v>
      </c>
      <c r="P302" s="49" t="s">
        <v>3787</v>
      </c>
      <c r="Q302" s="50">
        <v>20000</v>
      </c>
      <c r="R302" s="50">
        <v>22000</v>
      </c>
      <c r="S302" s="49" t="s">
        <v>3793</v>
      </c>
      <c r="T302" s="49" t="s">
        <v>3298</v>
      </c>
      <c r="U302" s="49" t="s">
        <v>3794</v>
      </c>
      <c r="V302" s="49" t="s">
        <v>7291</v>
      </c>
      <c r="Y302" s="50">
        <v>301</v>
      </c>
    </row>
    <row r="303" spans="1:25" x14ac:dyDescent="0.8">
      <c r="A303" s="46" t="s">
        <v>7319</v>
      </c>
      <c r="B303" s="46" t="str">
        <f>IFERROR(IF(A303="","",A303&amp;COUNTIF(A$2:A303,A303)),"")</f>
        <v>歴史50</v>
      </c>
      <c r="C303" s="49" t="s">
        <v>3750</v>
      </c>
      <c r="D303" s="50">
        <v>302</v>
      </c>
      <c r="E303" s="49" t="s">
        <v>69</v>
      </c>
      <c r="F303" s="49" t="s">
        <v>36</v>
      </c>
      <c r="G303" s="49" t="s">
        <v>70</v>
      </c>
      <c r="H303" s="49" t="s">
        <v>533</v>
      </c>
      <c r="K303" s="49" t="s">
        <v>3795</v>
      </c>
      <c r="L303" s="49" t="s">
        <v>250</v>
      </c>
      <c r="M303" s="49" t="s">
        <v>251</v>
      </c>
      <c r="O303" s="49" t="s">
        <v>3796</v>
      </c>
      <c r="P303" s="49" t="s">
        <v>3787</v>
      </c>
      <c r="Q303" s="50">
        <v>20000</v>
      </c>
      <c r="R303" s="50">
        <v>22000</v>
      </c>
      <c r="S303" s="49" t="s">
        <v>3797</v>
      </c>
      <c r="T303" s="49" t="s">
        <v>3798</v>
      </c>
      <c r="U303" s="49" t="s">
        <v>3799</v>
      </c>
      <c r="V303" s="49" t="s">
        <v>7291</v>
      </c>
      <c r="Y303" s="50">
        <v>302</v>
      </c>
    </row>
    <row r="304" spans="1:25" x14ac:dyDescent="0.8">
      <c r="A304" s="46" t="s">
        <v>7319</v>
      </c>
      <c r="B304" s="46" t="str">
        <f>IFERROR(IF(A304="","",A304&amp;COUNTIF(A$2:A304,A304)),"")</f>
        <v>歴史51</v>
      </c>
      <c r="C304" s="49" t="s">
        <v>3750</v>
      </c>
      <c r="D304" s="50">
        <v>303</v>
      </c>
      <c r="E304" s="49" t="s">
        <v>69</v>
      </c>
      <c r="F304" s="49" t="s">
        <v>36</v>
      </c>
      <c r="G304" s="49" t="s">
        <v>70</v>
      </c>
      <c r="H304" s="49" t="s">
        <v>533</v>
      </c>
      <c r="K304" s="49" t="s">
        <v>3800</v>
      </c>
      <c r="L304" s="49" t="s">
        <v>932</v>
      </c>
      <c r="M304" s="49" t="s">
        <v>933</v>
      </c>
      <c r="O304" s="49" t="s">
        <v>3801</v>
      </c>
      <c r="P304" s="49" t="s">
        <v>3802</v>
      </c>
      <c r="Q304" s="50">
        <v>3800</v>
      </c>
      <c r="R304" s="50">
        <v>4180</v>
      </c>
      <c r="S304" s="49" t="s">
        <v>3803</v>
      </c>
      <c r="T304" s="49" t="s">
        <v>2388</v>
      </c>
      <c r="U304" s="49" t="s">
        <v>3804</v>
      </c>
      <c r="V304" s="49" t="s">
        <v>2383</v>
      </c>
      <c r="Y304" s="50">
        <v>303</v>
      </c>
    </row>
    <row r="305" spans="1:25" x14ac:dyDescent="0.8">
      <c r="A305" s="46" t="s">
        <v>7319</v>
      </c>
      <c r="B305" s="46" t="str">
        <f>IFERROR(IF(A305="","",A305&amp;COUNTIF(A$2:A305,A305)),"")</f>
        <v>歴史52</v>
      </c>
      <c r="C305" s="49" t="s">
        <v>3750</v>
      </c>
      <c r="D305" s="50">
        <v>304</v>
      </c>
      <c r="E305" s="49" t="s">
        <v>69</v>
      </c>
      <c r="F305" s="49" t="s">
        <v>36</v>
      </c>
      <c r="G305" s="49" t="s">
        <v>70</v>
      </c>
      <c r="H305" s="49" t="s">
        <v>533</v>
      </c>
      <c r="K305" s="49" t="s">
        <v>3805</v>
      </c>
      <c r="L305" s="49" t="s">
        <v>457</v>
      </c>
      <c r="M305" s="49" t="s">
        <v>458</v>
      </c>
      <c r="O305" s="49" t="s">
        <v>3806</v>
      </c>
      <c r="P305" s="49" t="s">
        <v>3807</v>
      </c>
      <c r="Q305" s="50">
        <v>4500</v>
      </c>
      <c r="R305" s="50">
        <v>4950</v>
      </c>
      <c r="S305" s="49" t="s">
        <v>3808</v>
      </c>
      <c r="T305" s="49" t="s">
        <v>2445</v>
      </c>
      <c r="U305" s="49" t="s">
        <v>476</v>
      </c>
      <c r="V305" s="49" t="s">
        <v>2383</v>
      </c>
      <c r="Y305" s="50">
        <v>304</v>
      </c>
    </row>
    <row r="306" spans="1:25" x14ac:dyDescent="0.8">
      <c r="A306" s="46" t="s">
        <v>7319</v>
      </c>
      <c r="B306" s="46" t="str">
        <f>IFERROR(IF(A306="","",A306&amp;COUNTIF(A$2:A306,A306)),"")</f>
        <v>歴史53</v>
      </c>
      <c r="C306" s="49" t="s">
        <v>3750</v>
      </c>
      <c r="D306" s="50">
        <v>305</v>
      </c>
      <c r="E306" s="49" t="s">
        <v>69</v>
      </c>
      <c r="F306" s="49" t="s">
        <v>36</v>
      </c>
      <c r="G306" s="49" t="s">
        <v>70</v>
      </c>
      <c r="H306" s="49" t="s">
        <v>533</v>
      </c>
      <c r="K306" s="49" t="s">
        <v>3809</v>
      </c>
      <c r="L306" s="49" t="s">
        <v>457</v>
      </c>
      <c r="M306" s="49" t="s">
        <v>458</v>
      </c>
      <c r="O306" s="49" t="s">
        <v>3810</v>
      </c>
      <c r="P306" s="49" t="s">
        <v>3811</v>
      </c>
      <c r="Q306" s="50">
        <v>7000</v>
      </c>
      <c r="R306" s="50">
        <v>7700</v>
      </c>
      <c r="S306" s="49" t="s">
        <v>3812</v>
      </c>
      <c r="T306" s="49" t="s">
        <v>2456</v>
      </c>
      <c r="U306" s="49" t="s">
        <v>75</v>
      </c>
      <c r="V306" s="49" t="s">
        <v>7291</v>
      </c>
      <c r="Y306" s="50">
        <v>305</v>
      </c>
    </row>
    <row r="307" spans="1:25" x14ac:dyDescent="0.8">
      <c r="A307" s="46" t="s">
        <v>7319</v>
      </c>
      <c r="B307" s="46" t="str">
        <f>IFERROR(IF(A307="","",A307&amp;COUNTIF(A$2:A307,A307)),"")</f>
        <v>歴史54</v>
      </c>
      <c r="C307" s="49" t="s">
        <v>3750</v>
      </c>
      <c r="D307" s="50">
        <v>306</v>
      </c>
      <c r="E307" s="49" t="s">
        <v>69</v>
      </c>
      <c r="F307" s="49" t="s">
        <v>36</v>
      </c>
      <c r="G307" s="49" t="s">
        <v>70</v>
      </c>
      <c r="H307" s="49" t="s">
        <v>533</v>
      </c>
      <c r="K307" s="49" t="s">
        <v>3813</v>
      </c>
      <c r="L307" s="49" t="s">
        <v>457</v>
      </c>
      <c r="M307" s="49" t="s">
        <v>458</v>
      </c>
      <c r="O307" s="49" t="s">
        <v>3814</v>
      </c>
      <c r="P307" s="49" t="s">
        <v>3815</v>
      </c>
      <c r="Q307" s="50">
        <v>9000</v>
      </c>
      <c r="R307" s="50">
        <v>9900</v>
      </c>
      <c r="S307" s="49" t="s">
        <v>3816</v>
      </c>
      <c r="T307" s="49" t="s">
        <v>2466</v>
      </c>
      <c r="U307" s="49" t="s">
        <v>86</v>
      </c>
      <c r="V307" s="49" t="s">
        <v>7291</v>
      </c>
      <c r="Y307" s="50">
        <v>306</v>
      </c>
    </row>
    <row r="308" spans="1:25" x14ac:dyDescent="0.8">
      <c r="A308" s="46" t="s">
        <v>7319</v>
      </c>
      <c r="B308" s="46" t="str">
        <f>IFERROR(IF(A308="","",A308&amp;COUNTIF(A$2:A308,A308)),"")</f>
        <v>歴史55</v>
      </c>
      <c r="C308" s="49" t="s">
        <v>3750</v>
      </c>
      <c r="D308" s="50">
        <v>307</v>
      </c>
      <c r="E308" s="49" t="s">
        <v>69</v>
      </c>
      <c r="F308" s="49" t="s">
        <v>36</v>
      </c>
      <c r="G308" s="49" t="s">
        <v>70</v>
      </c>
      <c r="H308" s="49" t="s">
        <v>533</v>
      </c>
      <c r="K308" s="49" t="s">
        <v>3817</v>
      </c>
      <c r="L308" s="49" t="s">
        <v>457</v>
      </c>
      <c r="M308" s="49" t="s">
        <v>458</v>
      </c>
      <c r="O308" s="49" t="s">
        <v>3818</v>
      </c>
      <c r="P308" s="49" t="s">
        <v>3819</v>
      </c>
      <c r="Q308" s="50">
        <v>18000</v>
      </c>
      <c r="R308" s="50">
        <v>19800</v>
      </c>
      <c r="S308" s="49" t="s">
        <v>3820</v>
      </c>
      <c r="T308" s="49" t="s">
        <v>2450</v>
      </c>
      <c r="U308" s="49" t="s">
        <v>2128</v>
      </c>
      <c r="V308" s="49" t="s">
        <v>2383</v>
      </c>
      <c r="Y308" s="50">
        <v>307</v>
      </c>
    </row>
    <row r="309" spans="1:25" x14ac:dyDescent="0.8">
      <c r="A309" s="46" t="s">
        <v>7319</v>
      </c>
      <c r="B309" s="46" t="str">
        <f>IFERROR(IF(A309="","",A309&amp;COUNTIF(A$2:A309,A309)),"")</f>
        <v>歴史56</v>
      </c>
      <c r="C309" s="49" t="s">
        <v>3821</v>
      </c>
      <c r="D309" s="50">
        <v>308</v>
      </c>
      <c r="E309" s="49" t="s">
        <v>69</v>
      </c>
      <c r="F309" s="49" t="s">
        <v>36</v>
      </c>
      <c r="G309" s="49" t="s">
        <v>70</v>
      </c>
      <c r="H309" s="49" t="s">
        <v>533</v>
      </c>
      <c r="K309" s="49" t="s">
        <v>3822</v>
      </c>
      <c r="L309" s="49" t="s">
        <v>457</v>
      </c>
      <c r="M309" s="49" t="s">
        <v>458</v>
      </c>
      <c r="O309" s="49" t="s">
        <v>3823</v>
      </c>
      <c r="P309" s="49" t="s">
        <v>3824</v>
      </c>
      <c r="Q309" s="50">
        <v>9000</v>
      </c>
      <c r="R309" s="50">
        <v>9900</v>
      </c>
      <c r="S309" s="49" t="s">
        <v>3825</v>
      </c>
      <c r="T309" s="49" t="s">
        <v>2445</v>
      </c>
      <c r="U309" s="49" t="s">
        <v>802</v>
      </c>
      <c r="V309" s="49" t="s">
        <v>7291</v>
      </c>
      <c r="Y309" s="50">
        <v>308</v>
      </c>
    </row>
    <row r="310" spans="1:25" x14ac:dyDescent="0.8">
      <c r="A310" s="46" t="s">
        <v>7319</v>
      </c>
      <c r="B310" s="46" t="str">
        <f>IFERROR(IF(A310="","",A310&amp;COUNTIF(A$2:A310,A310)),"")</f>
        <v>歴史57</v>
      </c>
      <c r="C310" s="49" t="s">
        <v>3821</v>
      </c>
      <c r="D310" s="50">
        <v>309</v>
      </c>
      <c r="E310" s="49" t="s">
        <v>69</v>
      </c>
      <c r="F310" s="49" t="s">
        <v>36</v>
      </c>
      <c r="G310" s="49" t="s">
        <v>70</v>
      </c>
      <c r="H310" s="49" t="s">
        <v>533</v>
      </c>
      <c r="K310" s="49" t="s">
        <v>3826</v>
      </c>
      <c r="L310" s="49" t="s">
        <v>440</v>
      </c>
      <c r="M310" s="49" t="s">
        <v>441</v>
      </c>
      <c r="O310" s="49" t="s">
        <v>3827</v>
      </c>
      <c r="P310" s="49" t="s">
        <v>3828</v>
      </c>
      <c r="Q310" s="50">
        <v>3800</v>
      </c>
      <c r="R310" s="50">
        <v>4180</v>
      </c>
      <c r="S310" s="49" t="s">
        <v>3829</v>
      </c>
      <c r="T310" s="49" t="s">
        <v>2797</v>
      </c>
      <c r="U310" s="49" t="s">
        <v>3830</v>
      </c>
      <c r="V310" s="49" t="s">
        <v>2383</v>
      </c>
      <c r="Y310" s="50">
        <v>309</v>
      </c>
    </row>
    <row r="311" spans="1:25" x14ac:dyDescent="0.8">
      <c r="A311" s="46" t="s">
        <v>7319</v>
      </c>
      <c r="B311" s="46" t="str">
        <f>IFERROR(IF(A311="","",A311&amp;COUNTIF(A$2:A311,A311)),"")</f>
        <v>歴史58</v>
      </c>
      <c r="C311" s="49" t="s">
        <v>3821</v>
      </c>
      <c r="D311" s="50">
        <v>310</v>
      </c>
      <c r="E311" s="49" t="s">
        <v>69</v>
      </c>
      <c r="F311" s="49" t="s">
        <v>36</v>
      </c>
      <c r="G311" s="49" t="s">
        <v>70</v>
      </c>
      <c r="H311" s="49" t="s">
        <v>533</v>
      </c>
      <c r="K311" s="49" t="s">
        <v>3831</v>
      </c>
      <c r="L311" s="49" t="s">
        <v>440</v>
      </c>
      <c r="M311" s="49" t="s">
        <v>441</v>
      </c>
      <c r="O311" s="49" t="s">
        <v>3832</v>
      </c>
      <c r="P311" s="49" t="s">
        <v>3833</v>
      </c>
      <c r="Q311" s="50">
        <v>6000</v>
      </c>
      <c r="R311" s="50">
        <v>6600</v>
      </c>
      <c r="S311" s="49" t="s">
        <v>3834</v>
      </c>
      <c r="T311" s="49" t="s">
        <v>3835</v>
      </c>
      <c r="U311" s="49" t="s">
        <v>3836</v>
      </c>
      <c r="V311" s="49" t="s">
        <v>2383</v>
      </c>
      <c r="Y311" s="50">
        <v>310</v>
      </c>
    </row>
    <row r="312" spans="1:25" x14ac:dyDescent="0.8">
      <c r="A312" s="46" t="s">
        <v>7319</v>
      </c>
      <c r="B312" s="46" t="str">
        <f>IFERROR(IF(A312="","",A312&amp;COUNTIF(A$2:A312,A312)),"")</f>
        <v>歴史59</v>
      </c>
      <c r="C312" s="49" t="s">
        <v>3821</v>
      </c>
      <c r="D312" s="50">
        <v>311</v>
      </c>
      <c r="E312" s="49" t="s">
        <v>69</v>
      </c>
      <c r="F312" s="49" t="s">
        <v>36</v>
      </c>
      <c r="G312" s="49" t="s">
        <v>70</v>
      </c>
      <c r="H312" s="49" t="s">
        <v>533</v>
      </c>
      <c r="K312" s="49" t="s">
        <v>3837</v>
      </c>
      <c r="L312" s="49" t="s">
        <v>440</v>
      </c>
      <c r="M312" s="49" t="s">
        <v>441</v>
      </c>
      <c r="O312" s="49" t="s">
        <v>3838</v>
      </c>
      <c r="P312" s="49" t="s">
        <v>3839</v>
      </c>
      <c r="Q312" s="50">
        <v>3800</v>
      </c>
      <c r="R312" s="50">
        <v>4180</v>
      </c>
      <c r="S312" s="49" t="s">
        <v>3840</v>
      </c>
      <c r="T312" s="49" t="s">
        <v>3674</v>
      </c>
      <c r="U312" s="49" t="s">
        <v>3841</v>
      </c>
      <c r="V312" s="49" t="s">
        <v>2383</v>
      </c>
      <c r="Y312" s="50">
        <v>311</v>
      </c>
    </row>
    <row r="313" spans="1:25" x14ac:dyDescent="0.8">
      <c r="A313" s="46" t="s">
        <v>7319</v>
      </c>
      <c r="B313" s="46" t="str">
        <f>IFERROR(IF(A313="","",A313&amp;COUNTIF(A$2:A313,A313)),"")</f>
        <v>歴史60</v>
      </c>
      <c r="C313" s="49" t="s">
        <v>3821</v>
      </c>
      <c r="D313" s="50">
        <v>312</v>
      </c>
      <c r="E313" s="49" t="s">
        <v>69</v>
      </c>
      <c r="F313" s="49" t="s">
        <v>36</v>
      </c>
      <c r="G313" s="49" t="s">
        <v>70</v>
      </c>
      <c r="H313" s="49" t="s">
        <v>533</v>
      </c>
      <c r="K313" s="49" t="s">
        <v>3842</v>
      </c>
      <c r="L313" s="49" t="s">
        <v>440</v>
      </c>
      <c r="M313" s="49" t="s">
        <v>441</v>
      </c>
      <c r="O313" s="49" t="s">
        <v>3843</v>
      </c>
      <c r="P313" s="49" t="s">
        <v>3844</v>
      </c>
      <c r="Q313" s="50">
        <v>3800</v>
      </c>
      <c r="R313" s="50">
        <v>4180</v>
      </c>
      <c r="S313" s="49" t="s">
        <v>3845</v>
      </c>
      <c r="T313" s="49" t="s">
        <v>3789</v>
      </c>
      <c r="U313" s="49" t="s">
        <v>3846</v>
      </c>
      <c r="V313" s="49" t="s">
        <v>2383</v>
      </c>
      <c r="Y313" s="50">
        <v>312</v>
      </c>
    </row>
    <row r="314" spans="1:25" x14ac:dyDescent="0.8">
      <c r="A314" s="46" t="s">
        <v>7319</v>
      </c>
      <c r="B314" s="46" t="str">
        <f>IFERROR(IF(A314="","",A314&amp;COUNTIF(A$2:A314,A314)),"")</f>
        <v>歴史61</v>
      </c>
      <c r="C314" s="49" t="s">
        <v>3821</v>
      </c>
      <c r="D314" s="50">
        <v>313</v>
      </c>
      <c r="E314" s="49" t="s">
        <v>69</v>
      </c>
      <c r="F314" s="49" t="s">
        <v>36</v>
      </c>
      <c r="G314" s="49" t="s">
        <v>70</v>
      </c>
      <c r="H314" s="49" t="s">
        <v>533</v>
      </c>
      <c r="K314" s="49" t="s">
        <v>3847</v>
      </c>
      <c r="L314" s="49" t="s">
        <v>440</v>
      </c>
      <c r="M314" s="49" t="s">
        <v>441</v>
      </c>
      <c r="O314" s="49" t="s">
        <v>3848</v>
      </c>
      <c r="P314" s="49" t="s">
        <v>3849</v>
      </c>
      <c r="Q314" s="50">
        <v>5500</v>
      </c>
      <c r="R314" s="50">
        <v>6050</v>
      </c>
      <c r="S314" s="49" t="s">
        <v>3850</v>
      </c>
      <c r="T314" s="49" t="s">
        <v>3298</v>
      </c>
      <c r="U314" s="49" t="s">
        <v>3851</v>
      </c>
      <c r="V314" s="49" t="s">
        <v>2383</v>
      </c>
      <c r="Y314" s="50">
        <v>313</v>
      </c>
    </row>
    <row r="315" spans="1:25" x14ac:dyDescent="0.8">
      <c r="A315" s="46" t="s">
        <v>7319</v>
      </c>
      <c r="B315" s="46" t="str">
        <f>IFERROR(IF(A315="","",A315&amp;COUNTIF(A$2:A315,A315)),"")</f>
        <v>歴史62</v>
      </c>
      <c r="C315" s="49" t="s">
        <v>3821</v>
      </c>
      <c r="D315" s="50">
        <v>314</v>
      </c>
      <c r="E315" s="49" t="s">
        <v>69</v>
      </c>
      <c r="F315" s="49" t="s">
        <v>36</v>
      </c>
      <c r="G315" s="49" t="s">
        <v>70</v>
      </c>
      <c r="H315" s="49" t="s">
        <v>533</v>
      </c>
      <c r="K315" s="49" t="s">
        <v>3852</v>
      </c>
      <c r="L315" s="49" t="s">
        <v>628</v>
      </c>
      <c r="M315" s="49" t="s">
        <v>629</v>
      </c>
      <c r="O315" s="49" t="s">
        <v>3853</v>
      </c>
      <c r="P315" s="49" t="s">
        <v>3854</v>
      </c>
      <c r="Q315" s="50">
        <v>8000</v>
      </c>
      <c r="R315" s="50">
        <v>8800</v>
      </c>
      <c r="S315" s="49" t="s">
        <v>3855</v>
      </c>
      <c r="T315" s="49" t="s">
        <v>2495</v>
      </c>
      <c r="U315" s="49" t="s">
        <v>2031</v>
      </c>
      <c r="V315" s="49" t="s">
        <v>2383</v>
      </c>
      <c r="Y315" s="50">
        <v>314</v>
      </c>
    </row>
    <row r="316" spans="1:25" x14ac:dyDescent="0.8">
      <c r="A316" s="46" t="s">
        <v>7319</v>
      </c>
      <c r="B316" s="46" t="str">
        <f>IFERROR(IF(A316="","",A316&amp;COUNTIF(A$2:A316,A316)),"")</f>
        <v>歴史63</v>
      </c>
      <c r="C316" s="49" t="s">
        <v>3821</v>
      </c>
      <c r="D316" s="50">
        <v>315</v>
      </c>
      <c r="E316" s="49" t="s">
        <v>69</v>
      </c>
      <c r="F316" s="49" t="s">
        <v>36</v>
      </c>
      <c r="G316" s="49" t="s">
        <v>70</v>
      </c>
      <c r="H316" s="49" t="s">
        <v>533</v>
      </c>
      <c r="K316" s="49" t="s">
        <v>3856</v>
      </c>
      <c r="L316" s="49" t="s">
        <v>628</v>
      </c>
      <c r="M316" s="49" t="s">
        <v>629</v>
      </c>
      <c r="O316" s="49" t="s">
        <v>3857</v>
      </c>
      <c r="P316" s="49" t="s">
        <v>3858</v>
      </c>
      <c r="Q316" s="50">
        <v>5000</v>
      </c>
      <c r="R316" s="50">
        <v>5500</v>
      </c>
      <c r="S316" s="49" t="s">
        <v>3859</v>
      </c>
      <c r="T316" s="49" t="s">
        <v>2516</v>
      </c>
      <c r="U316" s="49" t="s">
        <v>1985</v>
      </c>
      <c r="V316" s="49" t="s">
        <v>2383</v>
      </c>
      <c r="Y316" s="50">
        <v>315</v>
      </c>
    </row>
    <row r="317" spans="1:25" x14ac:dyDescent="0.8">
      <c r="A317" s="46" t="s">
        <v>7319</v>
      </c>
      <c r="B317" s="46" t="str">
        <f>IFERROR(IF(A317="","",A317&amp;COUNTIF(A$2:A317,A317)),"")</f>
        <v>歴史64</v>
      </c>
      <c r="C317" s="49" t="s">
        <v>3821</v>
      </c>
      <c r="D317" s="50">
        <v>316</v>
      </c>
      <c r="E317" s="49" t="s">
        <v>69</v>
      </c>
      <c r="F317" s="49" t="s">
        <v>36</v>
      </c>
      <c r="G317" s="49" t="s">
        <v>70</v>
      </c>
      <c r="H317" s="49" t="s">
        <v>533</v>
      </c>
      <c r="L317" s="49" t="s">
        <v>628</v>
      </c>
      <c r="M317" s="49" t="s">
        <v>629</v>
      </c>
      <c r="O317" s="49" t="s">
        <v>3860</v>
      </c>
      <c r="Q317" s="50">
        <v>18000</v>
      </c>
      <c r="R317" s="50">
        <v>19800</v>
      </c>
      <c r="S317" s="49" t="s">
        <v>3861</v>
      </c>
      <c r="U317" s="49" t="s">
        <v>3862</v>
      </c>
      <c r="V317" s="49" t="s">
        <v>7291</v>
      </c>
      <c r="Y317" s="50">
        <v>316</v>
      </c>
    </row>
    <row r="318" spans="1:25" x14ac:dyDescent="0.8">
      <c r="A318" s="46" t="s">
        <v>7319</v>
      </c>
      <c r="B318" s="46" t="str">
        <f>IFERROR(IF(A318="","",A318&amp;COUNTIF(A$2:A318,A318)),"")</f>
        <v>歴史65</v>
      </c>
      <c r="C318" s="49" t="s">
        <v>3821</v>
      </c>
      <c r="D318" s="50">
        <v>317</v>
      </c>
      <c r="E318" s="49" t="s">
        <v>69</v>
      </c>
      <c r="F318" s="49" t="s">
        <v>36</v>
      </c>
      <c r="G318" s="49" t="s">
        <v>70</v>
      </c>
      <c r="H318" s="49" t="s">
        <v>533</v>
      </c>
      <c r="L318" s="49" t="s">
        <v>631</v>
      </c>
      <c r="M318" s="49" t="s">
        <v>632</v>
      </c>
      <c r="O318" s="49" t="s">
        <v>3863</v>
      </c>
      <c r="P318" s="49" t="s">
        <v>3864</v>
      </c>
      <c r="Q318" s="50">
        <v>9000</v>
      </c>
      <c r="R318" s="50">
        <v>9900</v>
      </c>
      <c r="S318" s="49" t="s">
        <v>3865</v>
      </c>
      <c r="T318" s="49" t="s">
        <v>2420</v>
      </c>
      <c r="U318" s="49" t="s">
        <v>3866</v>
      </c>
      <c r="V318" s="49" t="s">
        <v>7291</v>
      </c>
      <c r="Y318" s="50">
        <v>317</v>
      </c>
    </row>
    <row r="319" spans="1:25" x14ac:dyDescent="0.8">
      <c r="A319" s="46" t="s">
        <v>7319</v>
      </c>
      <c r="B319" s="46" t="str">
        <f>IFERROR(IF(A319="","",A319&amp;COUNTIF(A$2:A319,A319)),"")</f>
        <v>歴史66</v>
      </c>
      <c r="C319" s="49" t="s">
        <v>3821</v>
      </c>
      <c r="D319" s="50">
        <v>318</v>
      </c>
      <c r="E319" s="49" t="s">
        <v>69</v>
      </c>
      <c r="F319" s="49" t="s">
        <v>36</v>
      </c>
      <c r="G319" s="49" t="s">
        <v>70</v>
      </c>
      <c r="H319" s="49" t="s">
        <v>533</v>
      </c>
      <c r="K319" s="49" t="s">
        <v>3867</v>
      </c>
      <c r="L319" s="49" t="s">
        <v>631</v>
      </c>
      <c r="M319" s="49" t="s">
        <v>632</v>
      </c>
      <c r="O319" s="49" t="s">
        <v>3868</v>
      </c>
      <c r="P319" s="49" t="s">
        <v>3869</v>
      </c>
      <c r="Q319" s="50">
        <v>9000</v>
      </c>
      <c r="R319" s="50">
        <v>9900</v>
      </c>
      <c r="S319" s="49" t="s">
        <v>3870</v>
      </c>
      <c r="T319" s="49" t="s">
        <v>2409</v>
      </c>
      <c r="U319" s="49" t="s">
        <v>3804</v>
      </c>
      <c r="V319" s="49" t="s">
        <v>2383</v>
      </c>
      <c r="Y319" s="50">
        <v>318</v>
      </c>
    </row>
    <row r="320" spans="1:25" x14ac:dyDescent="0.8">
      <c r="A320" s="46" t="s">
        <v>7319</v>
      </c>
      <c r="B320" s="46" t="str">
        <f>IFERROR(IF(A320="","",A320&amp;COUNTIF(A$2:A320,A320)),"")</f>
        <v>歴史67</v>
      </c>
      <c r="C320" s="49" t="s">
        <v>3821</v>
      </c>
      <c r="D320" s="50">
        <v>319</v>
      </c>
      <c r="E320" s="49" t="s">
        <v>69</v>
      </c>
      <c r="F320" s="49" t="s">
        <v>36</v>
      </c>
      <c r="G320" s="49" t="s">
        <v>70</v>
      </c>
      <c r="H320" s="49" t="s">
        <v>533</v>
      </c>
      <c r="K320" s="49" t="s">
        <v>3871</v>
      </c>
      <c r="L320" s="49" t="s">
        <v>631</v>
      </c>
      <c r="M320" s="49" t="s">
        <v>632</v>
      </c>
      <c r="O320" s="49" t="s">
        <v>3872</v>
      </c>
      <c r="P320" s="49" t="s">
        <v>3873</v>
      </c>
      <c r="Q320" s="50">
        <v>5000</v>
      </c>
      <c r="R320" s="50">
        <v>5500</v>
      </c>
      <c r="S320" s="49" t="s">
        <v>3874</v>
      </c>
      <c r="T320" s="49" t="s">
        <v>2489</v>
      </c>
      <c r="U320" s="49" t="s">
        <v>402</v>
      </c>
      <c r="V320" s="49" t="s">
        <v>2383</v>
      </c>
      <c r="Y320" s="50">
        <v>319</v>
      </c>
    </row>
    <row r="321" spans="1:25" x14ac:dyDescent="0.8">
      <c r="A321" s="46" t="s">
        <v>7319</v>
      </c>
      <c r="B321" s="46" t="str">
        <f>IFERROR(IF(A321="","",A321&amp;COUNTIF(A$2:A321,A321)),"")</f>
        <v>歴史68</v>
      </c>
      <c r="C321" s="49" t="s">
        <v>3821</v>
      </c>
      <c r="D321" s="50">
        <v>320</v>
      </c>
      <c r="E321" s="49" t="s">
        <v>69</v>
      </c>
      <c r="F321" s="49" t="s">
        <v>36</v>
      </c>
      <c r="G321" s="49" t="s">
        <v>70</v>
      </c>
      <c r="H321" s="49" t="s">
        <v>533</v>
      </c>
      <c r="K321" s="49" t="s">
        <v>3875</v>
      </c>
      <c r="L321" s="49" t="s">
        <v>631</v>
      </c>
      <c r="M321" s="49" t="s">
        <v>632</v>
      </c>
      <c r="O321" s="49" t="s">
        <v>3876</v>
      </c>
      <c r="P321" s="49" t="s">
        <v>3877</v>
      </c>
      <c r="Q321" s="50">
        <v>9000</v>
      </c>
      <c r="R321" s="50">
        <v>9900</v>
      </c>
      <c r="S321" s="49" t="s">
        <v>3878</v>
      </c>
      <c r="T321" s="49" t="s">
        <v>2489</v>
      </c>
      <c r="U321" s="49" t="s">
        <v>3879</v>
      </c>
      <c r="V321" s="49" t="s">
        <v>2383</v>
      </c>
      <c r="Y321" s="50">
        <v>320</v>
      </c>
    </row>
    <row r="322" spans="1:25" x14ac:dyDescent="0.8">
      <c r="A322" s="46" t="s">
        <v>7319</v>
      </c>
      <c r="B322" s="46" t="str">
        <f>IFERROR(IF(A322="","",A322&amp;COUNTIF(A$2:A322,A322)),"")</f>
        <v>歴史69</v>
      </c>
      <c r="C322" s="49" t="s">
        <v>3821</v>
      </c>
      <c r="D322" s="50">
        <v>321</v>
      </c>
      <c r="E322" s="49" t="s">
        <v>69</v>
      </c>
      <c r="F322" s="49" t="s">
        <v>36</v>
      </c>
      <c r="G322" s="49" t="s">
        <v>70</v>
      </c>
      <c r="H322" s="49" t="s">
        <v>533</v>
      </c>
      <c r="K322" s="49" t="s">
        <v>3880</v>
      </c>
      <c r="L322" s="49" t="s">
        <v>631</v>
      </c>
      <c r="M322" s="49" t="s">
        <v>632</v>
      </c>
      <c r="O322" s="49" t="s">
        <v>3881</v>
      </c>
      <c r="P322" s="49" t="s">
        <v>3882</v>
      </c>
      <c r="Q322" s="50">
        <v>6000</v>
      </c>
      <c r="R322" s="50">
        <v>6600</v>
      </c>
      <c r="S322" s="49" t="s">
        <v>3883</v>
      </c>
      <c r="T322" s="49" t="s">
        <v>2435</v>
      </c>
      <c r="U322" s="49" t="s">
        <v>3884</v>
      </c>
      <c r="V322" s="49" t="s">
        <v>2383</v>
      </c>
      <c r="Y322" s="50">
        <v>321</v>
      </c>
    </row>
    <row r="323" spans="1:25" x14ac:dyDescent="0.8">
      <c r="A323" s="46" t="s">
        <v>7319</v>
      </c>
      <c r="B323" s="46" t="str">
        <f>IFERROR(IF(A323="","",A323&amp;COUNTIF(A$2:A323,A323)),"")</f>
        <v>歴史70</v>
      </c>
      <c r="C323" s="49" t="s">
        <v>3821</v>
      </c>
      <c r="D323" s="50">
        <v>322</v>
      </c>
      <c r="E323" s="49" t="s">
        <v>69</v>
      </c>
      <c r="F323" s="49" t="s">
        <v>36</v>
      </c>
      <c r="G323" s="49" t="s">
        <v>70</v>
      </c>
      <c r="H323" s="49" t="s">
        <v>533</v>
      </c>
      <c r="K323" s="49" t="s">
        <v>3885</v>
      </c>
      <c r="L323" s="49" t="s">
        <v>446</v>
      </c>
      <c r="M323" s="49" t="s">
        <v>447</v>
      </c>
      <c r="O323" s="49" t="s">
        <v>3886</v>
      </c>
      <c r="P323" s="49" t="s">
        <v>633</v>
      </c>
      <c r="Q323" s="50">
        <v>216000</v>
      </c>
      <c r="R323" s="50">
        <v>237600</v>
      </c>
      <c r="S323" s="49" t="s">
        <v>634</v>
      </c>
      <c r="T323" s="49" t="s">
        <v>3887</v>
      </c>
      <c r="U323" s="49" t="s">
        <v>3888</v>
      </c>
      <c r="Y323" s="50">
        <v>322</v>
      </c>
    </row>
    <row r="324" spans="1:25" x14ac:dyDescent="0.8">
      <c r="A324" s="46" t="s">
        <v>7319</v>
      </c>
      <c r="B324" s="46" t="str">
        <f>IFERROR(IF(A324="","",A324&amp;COUNTIF(A$2:A324,A324)),"")</f>
        <v>歴史71</v>
      </c>
      <c r="C324" s="49" t="s">
        <v>3821</v>
      </c>
      <c r="D324" s="50">
        <v>323</v>
      </c>
      <c r="E324" s="49" t="s">
        <v>69</v>
      </c>
      <c r="F324" s="49" t="s">
        <v>36</v>
      </c>
      <c r="G324" s="49" t="s">
        <v>70</v>
      </c>
      <c r="H324" s="49" t="s">
        <v>533</v>
      </c>
      <c r="K324" s="49" t="s">
        <v>3889</v>
      </c>
      <c r="L324" s="49" t="s">
        <v>636</v>
      </c>
      <c r="M324" s="49" t="s">
        <v>637</v>
      </c>
      <c r="O324" s="49" t="s">
        <v>3890</v>
      </c>
      <c r="P324" s="49" t="s">
        <v>3891</v>
      </c>
      <c r="Q324" s="50">
        <v>22000</v>
      </c>
      <c r="R324" s="50">
        <v>24200</v>
      </c>
      <c r="S324" s="49" t="s">
        <v>3892</v>
      </c>
      <c r="T324" s="49" t="s">
        <v>2400</v>
      </c>
      <c r="U324" s="49" t="s">
        <v>3893</v>
      </c>
      <c r="V324" s="49" t="s">
        <v>2383</v>
      </c>
      <c r="Y324" s="50">
        <v>323</v>
      </c>
    </row>
    <row r="325" spans="1:25" x14ac:dyDescent="0.8">
      <c r="A325" s="46" t="s">
        <v>7296</v>
      </c>
      <c r="B325" s="46" t="str">
        <f>IFERROR(IF(A325="","",A325&amp;COUNTIF(A$2:A325,A325)),"")</f>
        <v>民俗・文化人類1</v>
      </c>
      <c r="C325" s="49" t="s">
        <v>3894</v>
      </c>
      <c r="D325" s="50">
        <v>324</v>
      </c>
      <c r="E325" s="49" t="s">
        <v>69</v>
      </c>
      <c r="F325" s="49" t="s">
        <v>38</v>
      </c>
      <c r="G325" s="49" t="s">
        <v>70</v>
      </c>
      <c r="H325" s="49" t="s">
        <v>649</v>
      </c>
      <c r="K325" s="49" t="s">
        <v>3895</v>
      </c>
      <c r="L325" s="49" t="s">
        <v>542</v>
      </c>
      <c r="M325" s="49" t="s">
        <v>543</v>
      </c>
      <c r="O325" s="49" t="s">
        <v>3896</v>
      </c>
      <c r="P325" s="49" t="s">
        <v>3897</v>
      </c>
      <c r="Q325" s="50">
        <v>3600</v>
      </c>
      <c r="R325" s="50">
        <v>3960</v>
      </c>
      <c r="S325" s="49" t="s">
        <v>3898</v>
      </c>
      <c r="T325" s="49" t="s">
        <v>2405</v>
      </c>
      <c r="U325" s="49" t="s">
        <v>579</v>
      </c>
      <c r="V325" s="49" t="s">
        <v>2383</v>
      </c>
      <c r="Y325" s="50">
        <v>324</v>
      </c>
    </row>
    <row r="326" spans="1:25" x14ac:dyDescent="0.8">
      <c r="A326" s="46" t="s">
        <v>7296</v>
      </c>
      <c r="B326" s="46" t="str">
        <f>IFERROR(IF(A326="","",A326&amp;COUNTIF(A$2:A326,A326)),"")</f>
        <v>民俗・文化人類2</v>
      </c>
      <c r="C326" s="49" t="s">
        <v>3894</v>
      </c>
      <c r="D326" s="50">
        <v>325</v>
      </c>
      <c r="E326" s="49" t="s">
        <v>69</v>
      </c>
      <c r="F326" s="49" t="s">
        <v>38</v>
      </c>
      <c r="G326" s="49" t="s">
        <v>70</v>
      </c>
      <c r="H326" s="49" t="s">
        <v>649</v>
      </c>
      <c r="K326" s="49" t="s">
        <v>3899</v>
      </c>
      <c r="L326" s="49" t="s">
        <v>72</v>
      </c>
      <c r="M326" s="49" t="s">
        <v>73</v>
      </c>
      <c r="O326" s="49" t="s">
        <v>3900</v>
      </c>
      <c r="P326" s="49" t="s">
        <v>3901</v>
      </c>
      <c r="Q326" s="50">
        <v>27000</v>
      </c>
      <c r="R326" s="50">
        <v>29700</v>
      </c>
      <c r="S326" s="49" t="s">
        <v>3902</v>
      </c>
      <c r="T326" s="49" t="s">
        <v>2405</v>
      </c>
      <c r="U326" s="49" t="s">
        <v>3903</v>
      </c>
      <c r="V326" s="49" t="s">
        <v>2383</v>
      </c>
      <c r="Y326" s="50">
        <v>325</v>
      </c>
    </row>
    <row r="327" spans="1:25" x14ac:dyDescent="0.8">
      <c r="A327" s="46" t="s">
        <v>7296</v>
      </c>
      <c r="B327" s="46" t="str">
        <f>IFERROR(IF(A327="","",A327&amp;COUNTIF(A$2:A327,A327)),"")</f>
        <v>民俗・文化人類3</v>
      </c>
      <c r="C327" s="49" t="s">
        <v>3894</v>
      </c>
      <c r="D327" s="50">
        <v>326</v>
      </c>
      <c r="E327" s="49" t="s">
        <v>69</v>
      </c>
      <c r="F327" s="49" t="s">
        <v>38</v>
      </c>
      <c r="G327" s="49" t="s">
        <v>70</v>
      </c>
      <c r="H327" s="49" t="s">
        <v>649</v>
      </c>
      <c r="K327" s="49" t="s">
        <v>3904</v>
      </c>
      <c r="L327" s="49" t="s">
        <v>655</v>
      </c>
      <c r="M327" s="49" t="s">
        <v>656</v>
      </c>
      <c r="O327" s="49" t="s">
        <v>3905</v>
      </c>
      <c r="P327" s="49" t="s">
        <v>3906</v>
      </c>
      <c r="Q327" s="50">
        <v>5900</v>
      </c>
      <c r="R327" s="50">
        <v>6490</v>
      </c>
      <c r="S327" s="49" t="s">
        <v>3907</v>
      </c>
      <c r="T327" s="49" t="s">
        <v>3908</v>
      </c>
      <c r="U327" s="49" t="s">
        <v>3909</v>
      </c>
      <c r="V327" s="49" t="s">
        <v>2383</v>
      </c>
      <c r="Y327" s="50">
        <v>326</v>
      </c>
    </row>
    <row r="328" spans="1:25" x14ac:dyDescent="0.8">
      <c r="A328" s="46" t="s">
        <v>7296</v>
      </c>
      <c r="B328" s="46" t="str">
        <f>IFERROR(IF(A328="","",A328&amp;COUNTIF(A$2:A328,A328)),"")</f>
        <v>民俗・文化人類4</v>
      </c>
      <c r="C328" s="49" t="s">
        <v>3894</v>
      </c>
      <c r="D328" s="50">
        <v>327</v>
      </c>
      <c r="E328" s="49" t="s">
        <v>69</v>
      </c>
      <c r="F328" s="49" t="s">
        <v>38</v>
      </c>
      <c r="G328" s="49" t="s">
        <v>70</v>
      </c>
      <c r="H328" s="49" t="s">
        <v>649</v>
      </c>
      <c r="K328" s="49" t="s">
        <v>3910</v>
      </c>
      <c r="L328" s="49" t="s">
        <v>507</v>
      </c>
      <c r="M328" s="49" t="s">
        <v>508</v>
      </c>
      <c r="O328" s="49" t="s">
        <v>3911</v>
      </c>
      <c r="P328" s="49" t="s">
        <v>3912</v>
      </c>
      <c r="Q328" s="50">
        <v>6000</v>
      </c>
      <c r="R328" s="50">
        <v>6600</v>
      </c>
      <c r="S328" s="49" t="s">
        <v>3913</v>
      </c>
      <c r="T328" s="49" t="s">
        <v>2495</v>
      </c>
      <c r="U328" s="49" t="s">
        <v>585</v>
      </c>
      <c r="V328" s="49" t="s">
        <v>2383</v>
      </c>
      <c r="Y328" s="50">
        <v>327</v>
      </c>
    </row>
    <row r="329" spans="1:25" x14ac:dyDescent="0.8">
      <c r="A329" s="46" t="s">
        <v>7296</v>
      </c>
      <c r="B329" s="46" t="str">
        <f>IFERROR(IF(A329="","",A329&amp;COUNTIF(A$2:A329,A329)),"")</f>
        <v>民俗・文化人類5</v>
      </c>
      <c r="C329" s="49" t="s">
        <v>3894</v>
      </c>
      <c r="D329" s="50">
        <v>328</v>
      </c>
      <c r="E329" s="49" t="s">
        <v>69</v>
      </c>
      <c r="F329" s="49" t="s">
        <v>38</v>
      </c>
      <c r="G329" s="49" t="s">
        <v>70</v>
      </c>
      <c r="H329" s="49" t="s">
        <v>649</v>
      </c>
      <c r="K329" s="49" t="s">
        <v>3914</v>
      </c>
      <c r="L329" s="49" t="s">
        <v>414</v>
      </c>
      <c r="M329" s="49" t="s">
        <v>415</v>
      </c>
      <c r="O329" s="49" t="s">
        <v>3915</v>
      </c>
      <c r="P329" s="49" t="s">
        <v>3916</v>
      </c>
      <c r="Q329" s="50">
        <v>5500</v>
      </c>
      <c r="R329" s="50">
        <v>6050</v>
      </c>
      <c r="S329" s="49" t="s">
        <v>3917</v>
      </c>
      <c r="T329" s="49" t="s">
        <v>2394</v>
      </c>
      <c r="U329" s="49" t="s">
        <v>846</v>
      </c>
      <c r="V329" s="49" t="s">
        <v>2383</v>
      </c>
      <c r="Y329" s="50">
        <v>328</v>
      </c>
    </row>
    <row r="330" spans="1:25" x14ac:dyDescent="0.8">
      <c r="A330" s="46" t="s">
        <v>7296</v>
      </c>
      <c r="B330" s="46" t="str">
        <f>IFERROR(IF(A330="","",A330&amp;COUNTIF(A$2:A330,A330)),"")</f>
        <v>民俗・文化人類6</v>
      </c>
      <c r="C330" s="49" t="s">
        <v>3894</v>
      </c>
      <c r="D330" s="50">
        <v>329</v>
      </c>
      <c r="E330" s="49" t="s">
        <v>69</v>
      </c>
      <c r="F330" s="49" t="s">
        <v>38</v>
      </c>
      <c r="G330" s="49" t="s">
        <v>70</v>
      </c>
      <c r="H330" s="49" t="s">
        <v>649</v>
      </c>
      <c r="K330" s="49" t="s">
        <v>3918</v>
      </c>
      <c r="L330" s="49" t="s">
        <v>416</v>
      </c>
      <c r="M330" s="49" t="s">
        <v>417</v>
      </c>
      <c r="O330" s="49" t="s">
        <v>3919</v>
      </c>
      <c r="P330" s="49" t="s">
        <v>3920</v>
      </c>
      <c r="Q330" s="50">
        <v>6300</v>
      </c>
      <c r="R330" s="50">
        <v>6930</v>
      </c>
      <c r="S330" s="49" t="s">
        <v>3921</v>
      </c>
      <c r="T330" s="49" t="s">
        <v>2388</v>
      </c>
      <c r="U330" s="49" t="s">
        <v>675</v>
      </c>
      <c r="V330" s="49" t="s">
        <v>2383</v>
      </c>
      <c r="Y330" s="50">
        <v>329</v>
      </c>
    </row>
    <row r="331" spans="1:25" x14ac:dyDescent="0.8">
      <c r="A331" s="46" t="s">
        <v>7296</v>
      </c>
      <c r="B331" s="46" t="str">
        <f>IFERROR(IF(A331="","",A331&amp;COUNTIF(A$2:A331,A331)),"")</f>
        <v>民俗・文化人類7</v>
      </c>
      <c r="C331" s="49" t="s">
        <v>3894</v>
      </c>
      <c r="D331" s="50">
        <v>330</v>
      </c>
      <c r="E331" s="49" t="s">
        <v>69</v>
      </c>
      <c r="F331" s="49" t="s">
        <v>38</v>
      </c>
      <c r="G331" s="49" t="s">
        <v>70</v>
      </c>
      <c r="H331" s="49" t="s">
        <v>649</v>
      </c>
      <c r="K331" s="49" t="s">
        <v>3922</v>
      </c>
      <c r="L331" s="49" t="s">
        <v>416</v>
      </c>
      <c r="M331" s="49" t="s">
        <v>417</v>
      </c>
      <c r="O331" s="49" t="s">
        <v>3923</v>
      </c>
      <c r="P331" s="49" t="s">
        <v>3924</v>
      </c>
      <c r="Q331" s="50">
        <v>5100</v>
      </c>
      <c r="R331" s="50">
        <v>5610</v>
      </c>
      <c r="S331" s="49" t="s">
        <v>3925</v>
      </c>
      <c r="T331" s="49" t="s">
        <v>2400</v>
      </c>
      <c r="U331" s="49" t="s">
        <v>150</v>
      </c>
      <c r="V331" s="49" t="s">
        <v>2383</v>
      </c>
      <c r="X331" s="17"/>
      <c r="Y331" s="50">
        <v>330</v>
      </c>
    </row>
    <row r="332" spans="1:25" x14ac:dyDescent="0.8">
      <c r="A332" s="46" t="s">
        <v>7296</v>
      </c>
      <c r="B332" s="46" t="str">
        <f>IFERROR(IF(A332="","",A332&amp;COUNTIF(A$2:A332,A332)),"")</f>
        <v>民俗・文化人類8</v>
      </c>
      <c r="C332" s="49" t="s">
        <v>3894</v>
      </c>
      <c r="D332" s="50">
        <v>331</v>
      </c>
      <c r="E332" s="49" t="s">
        <v>69</v>
      </c>
      <c r="F332" s="49" t="s">
        <v>38</v>
      </c>
      <c r="G332" s="49" t="s">
        <v>70</v>
      </c>
      <c r="H332" s="49" t="s">
        <v>649</v>
      </c>
      <c r="K332" s="49" t="s">
        <v>3926</v>
      </c>
      <c r="L332" s="49" t="s">
        <v>426</v>
      </c>
      <c r="M332" s="49" t="s">
        <v>427</v>
      </c>
      <c r="O332" s="49" t="s">
        <v>3927</v>
      </c>
      <c r="P332" s="49" t="s">
        <v>3928</v>
      </c>
      <c r="Q332" s="50">
        <v>6500</v>
      </c>
      <c r="R332" s="50">
        <v>7150</v>
      </c>
      <c r="S332" s="49" t="s">
        <v>3929</v>
      </c>
      <c r="T332" s="49" t="s">
        <v>3674</v>
      </c>
      <c r="U332" s="49" t="s">
        <v>3930</v>
      </c>
      <c r="V332" s="49" t="s">
        <v>2383</v>
      </c>
      <c r="Y332" s="50">
        <v>331</v>
      </c>
    </row>
    <row r="333" spans="1:25" x14ac:dyDescent="0.8">
      <c r="A333" s="46" t="s">
        <v>7296</v>
      </c>
      <c r="B333" s="46" t="str">
        <f>IFERROR(IF(A333="","",A333&amp;COUNTIF(A$2:A333,A333)),"")</f>
        <v>民俗・文化人類9</v>
      </c>
      <c r="C333" s="49" t="s">
        <v>3894</v>
      </c>
      <c r="D333" s="50">
        <v>332</v>
      </c>
      <c r="E333" s="49" t="s">
        <v>69</v>
      </c>
      <c r="F333" s="49" t="s">
        <v>38</v>
      </c>
      <c r="G333" s="49" t="s">
        <v>70</v>
      </c>
      <c r="H333" s="49" t="s">
        <v>649</v>
      </c>
      <c r="K333" s="49" t="s">
        <v>3931</v>
      </c>
      <c r="L333" s="49" t="s">
        <v>1300</v>
      </c>
      <c r="M333" s="49" t="s">
        <v>1301</v>
      </c>
      <c r="O333" s="49" t="s">
        <v>3932</v>
      </c>
      <c r="P333" s="49" t="s">
        <v>3933</v>
      </c>
      <c r="Q333" s="50">
        <v>17000</v>
      </c>
      <c r="R333" s="50">
        <v>18700</v>
      </c>
      <c r="S333" s="49" t="s">
        <v>3934</v>
      </c>
      <c r="T333" s="49" t="s">
        <v>2450</v>
      </c>
      <c r="U333" s="49" t="s">
        <v>3935</v>
      </c>
      <c r="V333" s="49" t="s">
        <v>2383</v>
      </c>
      <c r="Y333" s="50">
        <v>332</v>
      </c>
    </row>
    <row r="334" spans="1:25" x14ac:dyDescent="0.8">
      <c r="A334" s="46" t="s">
        <v>7296</v>
      </c>
      <c r="B334" s="46" t="str">
        <f>IFERROR(IF(A334="","",A334&amp;COUNTIF(A$2:A334,A334)),"")</f>
        <v>民俗・文化人類10</v>
      </c>
      <c r="C334" s="49" t="s">
        <v>3894</v>
      </c>
      <c r="D334" s="50">
        <v>333</v>
      </c>
      <c r="E334" s="49" t="s">
        <v>69</v>
      </c>
      <c r="F334" s="49" t="s">
        <v>38</v>
      </c>
      <c r="G334" s="49" t="s">
        <v>70</v>
      </c>
      <c r="H334" s="49" t="s">
        <v>649</v>
      </c>
      <c r="K334" s="49" t="s">
        <v>3936</v>
      </c>
      <c r="L334" s="49" t="s">
        <v>666</v>
      </c>
      <c r="M334" s="49" t="s">
        <v>667</v>
      </c>
      <c r="O334" s="49" t="s">
        <v>3937</v>
      </c>
      <c r="P334" s="49" t="s">
        <v>3938</v>
      </c>
      <c r="Q334" s="50">
        <v>25000</v>
      </c>
      <c r="R334" s="50">
        <v>27500</v>
      </c>
      <c r="S334" s="49" t="s">
        <v>3939</v>
      </c>
      <c r="T334" s="49" t="s">
        <v>2435</v>
      </c>
      <c r="U334" s="49" t="s">
        <v>3940</v>
      </c>
      <c r="V334" s="49" t="s">
        <v>2383</v>
      </c>
      <c r="Y334" s="50">
        <v>333</v>
      </c>
    </row>
    <row r="335" spans="1:25" x14ac:dyDescent="0.8">
      <c r="A335" s="46" t="s">
        <v>7296</v>
      </c>
      <c r="B335" s="46" t="str">
        <f>IFERROR(IF(A335="","",A335&amp;COUNTIF(A$2:A335,A335)),"")</f>
        <v>民俗・文化人類11</v>
      </c>
      <c r="C335" s="49" t="s">
        <v>3894</v>
      </c>
      <c r="D335" s="50">
        <v>334</v>
      </c>
      <c r="E335" s="49" t="s">
        <v>69</v>
      </c>
      <c r="F335" s="49" t="s">
        <v>38</v>
      </c>
      <c r="G335" s="49" t="s">
        <v>70</v>
      </c>
      <c r="H335" s="49" t="s">
        <v>649</v>
      </c>
      <c r="K335" s="49" t="s">
        <v>3941</v>
      </c>
      <c r="L335" s="49" t="s">
        <v>397</v>
      </c>
      <c r="M335" s="49" t="s">
        <v>398</v>
      </c>
      <c r="O335" s="49" t="s">
        <v>3942</v>
      </c>
      <c r="P335" s="49" t="s">
        <v>3943</v>
      </c>
      <c r="Q335" s="50">
        <v>1900</v>
      </c>
      <c r="R335" s="50">
        <v>2090</v>
      </c>
      <c r="S335" s="49" t="s">
        <v>3944</v>
      </c>
      <c r="T335" s="49" t="s">
        <v>2489</v>
      </c>
      <c r="U335" s="49" t="s">
        <v>801</v>
      </c>
      <c r="V335" s="49" t="s">
        <v>2383</v>
      </c>
      <c r="Y335" s="50">
        <v>334</v>
      </c>
    </row>
    <row r="336" spans="1:25" x14ac:dyDescent="0.8">
      <c r="A336" s="46" t="s">
        <v>7296</v>
      </c>
      <c r="B336" s="46" t="str">
        <f>IFERROR(IF(A336="","",A336&amp;COUNTIF(A$2:A336,A336)),"")</f>
        <v>民俗・文化人類12</v>
      </c>
      <c r="C336" s="49" t="s">
        <v>3894</v>
      </c>
      <c r="D336" s="50">
        <v>335</v>
      </c>
      <c r="E336" s="49" t="s">
        <v>69</v>
      </c>
      <c r="F336" s="49" t="s">
        <v>38</v>
      </c>
      <c r="G336" s="49" t="s">
        <v>70</v>
      </c>
      <c r="H336" s="49" t="s">
        <v>649</v>
      </c>
      <c r="K336" s="49" t="s">
        <v>3945</v>
      </c>
      <c r="L336" s="49" t="s">
        <v>397</v>
      </c>
      <c r="M336" s="49" t="s">
        <v>398</v>
      </c>
      <c r="O336" s="49" t="s">
        <v>3946</v>
      </c>
      <c r="P336" s="49" t="s">
        <v>3947</v>
      </c>
      <c r="Q336" s="50">
        <v>2200</v>
      </c>
      <c r="R336" s="50">
        <v>2420</v>
      </c>
      <c r="S336" s="49" t="s">
        <v>3948</v>
      </c>
      <c r="T336" s="49" t="s">
        <v>2409</v>
      </c>
      <c r="U336" s="49" t="s">
        <v>2724</v>
      </c>
      <c r="V336" s="49" t="s">
        <v>2383</v>
      </c>
      <c r="Y336" s="50">
        <v>335</v>
      </c>
    </row>
    <row r="337" spans="1:25" x14ac:dyDescent="0.8">
      <c r="A337" s="46" t="s">
        <v>7296</v>
      </c>
      <c r="B337" s="46" t="str">
        <f>IFERROR(IF(A337="","",A337&amp;COUNTIF(A$2:A337,A337)),"")</f>
        <v>民俗・文化人類13</v>
      </c>
      <c r="C337" s="49" t="s">
        <v>3894</v>
      </c>
      <c r="D337" s="50">
        <v>336</v>
      </c>
      <c r="E337" s="49" t="s">
        <v>69</v>
      </c>
      <c r="F337" s="49" t="s">
        <v>38</v>
      </c>
      <c r="G337" s="49" t="s">
        <v>70</v>
      </c>
      <c r="H337" s="49" t="s">
        <v>649</v>
      </c>
      <c r="L337" s="49" t="s">
        <v>397</v>
      </c>
      <c r="M337" s="49" t="s">
        <v>398</v>
      </c>
      <c r="O337" s="49" t="s">
        <v>3949</v>
      </c>
      <c r="Q337" s="50">
        <v>9800</v>
      </c>
      <c r="R337" s="50">
        <v>10780</v>
      </c>
      <c r="S337" s="49" t="s">
        <v>3950</v>
      </c>
      <c r="T337" s="49" t="s">
        <v>2405</v>
      </c>
      <c r="V337" s="49" t="s">
        <v>7291</v>
      </c>
      <c r="Y337" s="50">
        <v>336</v>
      </c>
    </row>
    <row r="338" spans="1:25" x14ac:dyDescent="0.8">
      <c r="A338" s="46" t="s">
        <v>7296</v>
      </c>
      <c r="B338" s="46" t="str">
        <f>IFERROR(IF(A338="","",A338&amp;COUNTIF(A$2:A338,A338)),"")</f>
        <v>民俗・文化人類14</v>
      </c>
      <c r="C338" s="49" t="s">
        <v>3894</v>
      </c>
      <c r="D338" s="50">
        <v>337</v>
      </c>
      <c r="E338" s="49" t="s">
        <v>69</v>
      </c>
      <c r="F338" s="49" t="s">
        <v>38</v>
      </c>
      <c r="G338" s="49" t="s">
        <v>70</v>
      </c>
      <c r="H338" s="49" t="s">
        <v>649</v>
      </c>
      <c r="K338" s="49" t="s">
        <v>3951</v>
      </c>
      <c r="L338" s="49" t="s">
        <v>397</v>
      </c>
      <c r="M338" s="49" t="s">
        <v>398</v>
      </c>
      <c r="O338" s="49" t="s">
        <v>3952</v>
      </c>
      <c r="P338" s="49" t="s">
        <v>3953</v>
      </c>
      <c r="Q338" s="50">
        <v>3500</v>
      </c>
      <c r="R338" s="50">
        <v>3850</v>
      </c>
      <c r="S338" s="49" t="s">
        <v>3954</v>
      </c>
      <c r="T338" s="49" t="s">
        <v>2388</v>
      </c>
      <c r="U338" s="49" t="s">
        <v>267</v>
      </c>
      <c r="V338" s="49" t="s">
        <v>2383</v>
      </c>
      <c r="Y338" s="50">
        <v>337</v>
      </c>
    </row>
    <row r="339" spans="1:25" x14ac:dyDescent="0.8">
      <c r="A339" s="46" t="s">
        <v>7296</v>
      </c>
      <c r="B339" s="46" t="str">
        <f>IFERROR(IF(A339="","",A339&amp;COUNTIF(A$2:A339,A339)),"")</f>
        <v>民俗・文化人類15</v>
      </c>
      <c r="C339" s="49" t="s">
        <v>3894</v>
      </c>
      <c r="D339" s="50">
        <v>338</v>
      </c>
      <c r="E339" s="49" t="s">
        <v>69</v>
      </c>
      <c r="F339" s="49" t="s">
        <v>38</v>
      </c>
      <c r="G339" s="49" t="s">
        <v>70</v>
      </c>
      <c r="H339" s="49" t="s">
        <v>649</v>
      </c>
      <c r="K339" s="49" t="s">
        <v>3955</v>
      </c>
      <c r="L339" s="49" t="s">
        <v>457</v>
      </c>
      <c r="M339" s="49" t="s">
        <v>458</v>
      </c>
      <c r="O339" s="49" t="s">
        <v>3956</v>
      </c>
      <c r="P339" s="49" t="s">
        <v>3957</v>
      </c>
      <c r="Q339" s="50">
        <v>2400</v>
      </c>
      <c r="R339" s="50">
        <v>2640</v>
      </c>
      <c r="S339" s="49" t="s">
        <v>3958</v>
      </c>
      <c r="T339" s="49" t="s">
        <v>2456</v>
      </c>
      <c r="U339" s="49" t="s">
        <v>175</v>
      </c>
      <c r="V339" s="49" t="s">
        <v>2383</v>
      </c>
      <c r="Y339" s="50">
        <v>338</v>
      </c>
    </row>
    <row r="340" spans="1:25" x14ac:dyDescent="0.8">
      <c r="A340" s="46" t="s">
        <v>7296</v>
      </c>
      <c r="B340" s="46" t="str">
        <f>IFERROR(IF(A340="","",A340&amp;COUNTIF(A$2:A340,A340)),"")</f>
        <v>民俗・文化人類16</v>
      </c>
      <c r="C340" s="49" t="s">
        <v>3959</v>
      </c>
      <c r="D340" s="50">
        <v>339</v>
      </c>
      <c r="E340" s="49" t="s">
        <v>69</v>
      </c>
      <c r="F340" s="49" t="s">
        <v>38</v>
      </c>
      <c r="G340" s="49" t="s">
        <v>70</v>
      </c>
      <c r="H340" s="49" t="s">
        <v>649</v>
      </c>
      <c r="K340" s="49" t="s">
        <v>3960</v>
      </c>
      <c r="L340" s="49" t="s">
        <v>3961</v>
      </c>
      <c r="M340" s="49" t="s">
        <v>3962</v>
      </c>
      <c r="O340" s="49" t="s">
        <v>3963</v>
      </c>
      <c r="P340" s="49" t="s">
        <v>3964</v>
      </c>
      <c r="Q340" s="50">
        <v>3600</v>
      </c>
      <c r="R340" s="50">
        <v>3960</v>
      </c>
      <c r="S340" s="49" t="s">
        <v>3965</v>
      </c>
      <c r="T340" s="49" t="s">
        <v>2394</v>
      </c>
      <c r="U340" s="49" t="s">
        <v>1996</v>
      </c>
      <c r="V340" s="49" t="s">
        <v>2383</v>
      </c>
      <c r="Y340" s="50">
        <v>339</v>
      </c>
    </row>
    <row r="341" spans="1:25" x14ac:dyDescent="0.8">
      <c r="A341" s="46" t="s">
        <v>7296</v>
      </c>
      <c r="B341" s="46" t="str">
        <f>IFERROR(IF(A341="","",A341&amp;COUNTIF(A$2:A341,A341)),"")</f>
        <v>民俗・文化人類17</v>
      </c>
      <c r="C341" s="49" t="s">
        <v>3959</v>
      </c>
      <c r="D341" s="50">
        <v>340</v>
      </c>
      <c r="E341" s="49" t="s">
        <v>69</v>
      </c>
      <c r="F341" s="49" t="s">
        <v>38</v>
      </c>
      <c r="G341" s="49" t="s">
        <v>70</v>
      </c>
      <c r="H341" s="49" t="s">
        <v>649</v>
      </c>
      <c r="K341" s="49" t="s">
        <v>3966</v>
      </c>
      <c r="L341" s="49" t="s">
        <v>440</v>
      </c>
      <c r="M341" s="49" t="s">
        <v>441</v>
      </c>
      <c r="O341" s="49" t="s">
        <v>3967</v>
      </c>
      <c r="P341" s="49" t="s">
        <v>3968</v>
      </c>
      <c r="Q341" s="50">
        <v>5500</v>
      </c>
      <c r="R341" s="50">
        <v>6050</v>
      </c>
      <c r="S341" s="49" t="s">
        <v>3969</v>
      </c>
      <c r="T341" s="49" t="s">
        <v>3298</v>
      </c>
      <c r="U341" s="49" t="s">
        <v>3970</v>
      </c>
      <c r="V341" s="49" t="s">
        <v>2383</v>
      </c>
      <c r="Y341" s="50">
        <v>340</v>
      </c>
    </row>
    <row r="342" spans="1:25" x14ac:dyDescent="0.8">
      <c r="A342" s="46" t="s">
        <v>7296</v>
      </c>
      <c r="B342" s="46" t="str">
        <f>IFERROR(IF(A342="","",A342&amp;COUNTIF(A$2:A342,A342)),"")</f>
        <v>民俗・文化人類18</v>
      </c>
      <c r="C342" s="49" t="s">
        <v>3959</v>
      </c>
      <c r="D342" s="50">
        <v>341</v>
      </c>
      <c r="E342" s="49" t="s">
        <v>69</v>
      </c>
      <c r="F342" s="49" t="s">
        <v>38</v>
      </c>
      <c r="G342" s="49" t="s">
        <v>70</v>
      </c>
      <c r="H342" s="49" t="s">
        <v>649</v>
      </c>
      <c r="K342" s="49" t="s">
        <v>3971</v>
      </c>
      <c r="L342" s="49" t="s">
        <v>631</v>
      </c>
      <c r="M342" s="49" t="s">
        <v>632</v>
      </c>
      <c r="O342" s="49" t="s">
        <v>3972</v>
      </c>
      <c r="P342" s="49" t="s">
        <v>3973</v>
      </c>
      <c r="Q342" s="50">
        <v>7000</v>
      </c>
      <c r="R342" s="50">
        <v>7700</v>
      </c>
      <c r="S342" s="49" t="s">
        <v>3974</v>
      </c>
      <c r="T342" s="49" t="s">
        <v>2435</v>
      </c>
      <c r="U342" s="49" t="s">
        <v>3975</v>
      </c>
      <c r="V342" s="49" t="s">
        <v>2383</v>
      </c>
      <c r="Y342" s="50">
        <v>341</v>
      </c>
    </row>
    <row r="343" spans="1:25" x14ac:dyDescent="0.8">
      <c r="A343" s="46" t="s">
        <v>7297</v>
      </c>
      <c r="B343" s="46" t="str">
        <f>IFERROR(IF(A343="","",A343&amp;COUNTIF(A$2:A343,A343)),"")</f>
        <v>地理1</v>
      </c>
      <c r="C343" s="49" t="s">
        <v>3959</v>
      </c>
      <c r="D343" s="50">
        <v>342</v>
      </c>
      <c r="E343" s="49" t="s">
        <v>69</v>
      </c>
      <c r="F343" s="49" t="s">
        <v>40</v>
      </c>
      <c r="G343" s="49" t="s">
        <v>70</v>
      </c>
      <c r="H343" s="49" t="s">
        <v>676</v>
      </c>
      <c r="K343" s="49" t="s">
        <v>3976</v>
      </c>
      <c r="L343" s="49" t="s">
        <v>507</v>
      </c>
      <c r="M343" s="49" t="s">
        <v>508</v>
      </c>
      <c r="O343" s="49" t="s">
        <v>3977</v>
      </c>
      <c r="P343" s="49" t="s">
        <v>3978</v>
      </c>
      <c r="Q343" s="50">
        <v>5400</v>
      </c>
      <c r="R343" s="50">
        <v>5940</v>
      </c>
      <c r="S343" s="49" t="s">
        <v>3979</v>
      </c>
      <c r="T343" s="49" t="s">
        <v>2516</v>
      </c>
      <c r="U343" s="49" t="s">
        <v>675</v>
      </c>
      <c r="V343" s="49" t="s">
        <v>2383</v>
      </c>
      <c r="Y343" s="50">
        <v>342</v>
      </c>
    </row>
    <row r="344" spans="1:25" x14ac:dyDescent="0.8">
      <c r="A344" s="46" t="s">
        <v>7297</v>
      </c>
      <c r="B344" s="46" t="str">
        <f>IFERROR(IF(A344="","",A344&amp;COUNTIF(A$2:A344,A344)),"")</f>
        <v>地理2</v>
      </c>
      <c r="C344" s="49" t="s">
        <v>3959</v>
      </c>
      <c r="D344" s="50">
        <v>343</v>
      </c>
      <c r="E344" s="49" t="s">
        <v>69</v>
      </c>
      <c r="F344" s="49" t="s">
        <v>40</v>
      </c>
      <c r="G344" s="49" t="s">
        <v>70</v>
      </c>
      <c r="H344" s="49" t="s">
        <v>676</v>
      </c>
      <c r="K344" s="49" t="s">
        <v>3980</v>
      </c>
      <c r="L344" s="49" t="s">
        <v>580</v>
      </c>
      <c r="M344" s="49" t="s">
        <v>581</v>
      </c>
      <c r="O344" s="49" t="s">
        <v>3981</v>
      </c>
      <c r="P344" s="49" t="s">
        <v>3982</v>
      </c>
      <c r="Q344" s="50">
        <v>4800</v>
      </c>
      <c r="R344" s="50">
        <v>5280</v>
      </c>
      <c r="S344" s="49" t="s">
        <v>3983</v>
      </c>
      <c r="T344" s="49" t="s">
        <v>2489</v>
      </c>
      <c r="U344" s="49" t="s">
        <v>2600</v>
      </c>
      <c r="V344" s="49" t="s">
        <v>2383</v>
      </c>
      <c r="Y344" s="50">
        <v>343</v>
      </c>
    </row>
    <row r="345" spans="1:25" x14ac:dyDescent="0.8">
      <c r="A345" s="46" t="s">
        <v>7297</v>
      </c>
      <c r="B345" s="46" t="str">
        <f>IFERROR(IF(A345="","",A345&amp;COUNTIF(A$2:A345,A345)),"")</f>
        <v>地理3</v>
      </c>
      <c r="C345" s="49" t="s">
        <v>3959</v>
      </c>
      <c r="D345" s="50">
        <v>344</v>
      </c>
      <c r="E345" s="49" t="s">
        <v>69</v>
      </c>
      <c r="F345" s="49" t="s">
        <v>40</v>
      </c>
      <c r="G345" s="49" t="s">
        <v>70</v>
      </c>
      <c r="H345" s="49" t="s">
        <v>676</v>
      </c>
      <c r="K345" s="49" t="s">
        <v>3984</v>
      </c>
      <c r="L345" s="49" t="s">
        <v>580</v>
      </c>
      <c r="M345" s="49" t="s">
        <v>581</v>
      </c>
      <c r="O345" s="49" t="s">
        <v>3985</v>
      </c>
      <c r="P345" s="49" t="s">
        <v>3986</v>
      </c>
      <c r="Q345" s="50">
        <v>11000</v>
      </c>
      <c r="R345" s="50">
        <v>12100</v>
      </c>
      <c r="S345" s="49" t="s">
        <v>3987</v>
      </c>
      <c r="T345" s="49" t="s">
        <v>2456</v>
      </c>
      <c r="U345" s="49" t="s">
        <v>3988</v>
      </c>
      <c r="V345" s="49" t="s">
        <v>2383</v>
      </c>
      <c r="Y345" s="50">
        <v>344</v>
      </c>
    </row>
    <row r="346" spans="1:25" x14ac:dyDescent="0.8">
      <c r="A346" s="46" t="s">
        <v>7297</v>
      </c>
      <c r="B346" s="46" t="str">
        <f>IFERROR(IF(A346="","",A346&amp;COUNTIF(A$2:A346,A346)),"")</f>
        <v>地理4</v>
      </c>
      <c r="C346" s="49" t="s">
        <v>3959</v>
      </c>
      <c r="D346" s="50">
        <v>345</v>
      </c>
      <c r="E346" s="49" t="s">
        <v>69</v>
      </c>
      <c r="F346" s="49" t="s">
        <v>40</v>
      </c>
      <c r="G346" s="49" t="s">
        <v>70</v>
      </c>
      <c r="H346" s="49" t="s">
        <v>676</v>
      </c>
      <c r="K346" s="49" t="s">
        <v>3989</v>
      </c>
      <c r="L346" s="49" t="s">
        <v>841</v>
      </c>
      <c r="M346" s="49" t="s">
        <v>842</v>
      </c>
      <c r="O346" s="49" t="s">
        <v>3990</v>
      </c>
      <c r="P346" s="49" t="s">
        <v>3991</v>
      </c>
      <c r="Q346" s="50">
        <v>3364</v>
      </c>
      <c r="R346" s="50">
        <v>3700</v>
      </c>
      <c r="S346" s="49" t="s">
        <v>3992</v>
      </c>
      <c r="T346" s="49" t="s">
        <v>3993</v>
      </c>
      <c r="U346" s="49" t="s">
        <v>657</v>
      </c>
      <c r="V346" s="49" t="s">
        <v>2383</v>
      </c>
      <c r="Y346" s="50">
        <v>345</v>
      </c>
    </row>
    <row r="347" spans="1:25" x14ac:dyDescent="0.8">
      <c r="A347" s="46" t="s">
        <v>7298</v>
      </c>
      <c r="B347" s="46" t="str">
        <f>IFERROR(IF(A347="","",A347&amp;COUNTIF(A$2:A347,A347)),"")</f>
        <v>社会1</v>
      </c>
      <c r="C347" s="49" t="s">
        <v>3959</v>
      </c>
      <c r="D347" s="50">
        <v>346</v>
      </c>
      <c r="E347" s="49" t="s">
        <v>69</v>
      </c>
      <c r="F347" s="49" t="s">
        <v>42</v>
      </c>
      <c r="G347" s="49" t="s">
        <v>70</v>
      </c>
      <c r="H347" s="49" t="s">
        <v>681</v>
      </c>
      <c r="K347" s="49" t="s">
        <v>3994</v>
      </c>
      <c r="L347" s="49" t="s">
        <v>400</v>
      </c>
      <c r="M347" s="49" t="s">
        <v>401</v>
      </c>
      <c r="O347" s="49" t="s">
        <v>3995</v>
      </c>
      <c r="Q347" s="50">
        <v>4800</v>
      </c>
      <c r="R347" s="50">
        <v>5280</v>
      </c>
      <c r="S347" s="49" t="s">
        <v>3996</v>
      </c>
      <c r="T347" s="49" t="s">
        <v>2495</v>
      </c>
      <c r="U347" s="49" t="s">
        <v>3997</v>
      </c>
      <c r="V347" s="49" t="s">
        <v>2383</v>
      </c>
      <c r="Y347" s="50">
        <v>346</v>
      </c>
    </row>
    <row r="348" spans="1:25" x14ac:dyDescent="0.8">
      <c r="A348" s="46" t="s">
        <v>7298</v>
      </c>
      <c r="B348" s="46" t="str">
        <f>IFERROR(IF(A348="","",A348&amp;COUNTIF(A$2:A348,A348)),"")</f>
        <v>社会2</v>
      </c>
      <c r="C348" s="49" t="s">
        <v>3959</v>
      </c>
      <c r="D348" s="50">
        <v>347</v>
      </c>
      <c r="E348" s="49" t="s">
        <v>69</v>
      </c>
      <c r="F348" s="49" t="s">
        <v>42</v>
      </c>
      <c r="G348" s="49" t="s">
        <v>70</v>
      </c>
      <c r="H348" s="49" t="s">
        <v>681</v>
      </c>
      <c r="K348" s="49" t="s">
        <v>3998</v>
      </c>
      <c r="L348" s="49" t="s">
        <v>400</v>
      </c>
      <c r="M348" s="49" t="s">
        <v>401</v>
      </c>
      <c r="O348" s="49" t="s">
        <v>3999</v>
      </c>
      <c r="P348" s="49" t="s">
        <v>4000</v>
      </c>
      <c r="Q348" s="50">
        <v>8000</v>
      </c>
      <c r="R348" s="50">
        <v>8800</v>
      </c>
      <c r="S348" s="49" t="s">
        <v>4001</v>
      </c>
      <c r="T348" s="49" t="s">
        <v>2388</v>
      </c>
      <c r="U348" s="49" t="s">
        <v>4002</v>
      </c>
      <c r="V348" s="49" t="s">
        <v>2383</v>
      </c>
      <c r="Y348" s="50">
        <v>347</v>
      </c>
    </row>
    <row r="349" spans="1:25" x14ac:dyDescent="0.8">
      <c r="A349" s="46" t="s">
        <v>7298</v>
      </c>
      <c r="B349" s="46" t="str">
        <f>IFERROR(IF(A349="","",A349&amp;COUNTIF(A$2:A349,A349)),"")</f>
        <v>社会3</v>
      </c>
      <c r="C349" s="49" t="s">
        <v>3959</v>
      </c>
      <c r="D349" s="50">
        <v>348</v>
      </c>
      <c r="E349" s="49" t="s">
        <v>69</v>
      </c>
      <c r="F349" s="49" t="s">
        <v>42</v>
      </c>
      <c r="G349" s="49" t="s">
        <v>70</v>
      </c>
      <c r="H349" s="49" t="s">
        <v>681</v>
      </c>
      <c r="K349" s="49" t="s">
        <v>4003</v>
      </c>
      <c r="L349" s="49" t="s">
        <v>542</v>
      </c>
      <c r="M349" s="49" t="s">
        <v>543</v>
      </c>
      <c r="O349" s="49" t="s">
        <v>4004</v>
      </c>
      <c r="P349" s="49" t="s">
        <v>4005</v>
      </c>
      <c r="Q349" s="50">
        <v>4000</v>
      </c>
      <c r="R349" s="50">
        <v>4400</v>
      </c>
      <c r="S349" s="49" t="s">
        <v>4006</v>
      </c>
      <c r="T349" s="49" t="s">
        <v>2409</v>
      </c>
      <c r="U349" s="49" t="s">
        <v>2011</v>
      </c>
      <c r="V349" s="49" t="s">
        <v>2383</v>
      </c>
      <c r="Y349" s="50">
        <v>348</v>
      </c>
    </row>
    <row r="350" spans="1:25" x14ac:dyDescent="0.8">
      <c r="A350" s="46" t="s">
        <v>7298</v>
      </c>
      <c r="B350" s="46" t="str">
        <f>IFERROR(IF(A350="","",A350&amp;COUNTIF(A$2:A350,A350)),"")</f>
        <v>社会4</v>
      </c>
      <c r="C350" s="49" t="s">
        <v>3959</v>
      </c>
      <c r="D350" s="50">
        <v>349</v>
      </c>
      <c r="E350" s="49" t="s">
        <v>69</v>
      </c>
      <c r="F350" s="49" t="s">
        <v>42</v>
      </c>
      <c r="G350" s="49" t="s">
        <v>70</v>
      </c>
      <c r="H350" s="49" t="s">
        <v>681</v>
      </c>
      <c r="K350" s="49" t="s">
        <v>4007</v>
      </c>
      <c r="L350" s="49" t="s">
        <v>548</v>
      </c>
      <c r="M350" s="49" t="s">
        <v>549</v>
      </c>
      <c r="O350" s="49" t="s">
        <v>4008</v>
      </c>
      <c r="P350" s="49" t="s">
        <v>4009</v>
      </c>
      <c r="Q350" s="50">
        <v>1900</v>
      </c>
      <c r="R350" s="50">
        <v>2090</v>
      </c>
      <c r="S350" s="49" t="s">
        <v>4010</v>
      </c>
      <c r="T350" s="49" t="s">
        <v>2400</v>
      </c>
      <c r="U350" s="49" t="s">
        <v>4011</v>
      </c>
      <c r="V350" s="49" t="s">
        <v>2383</v>
      </c>
      <c r="Y350" s="50">
        <v>349</v>
      </c>
    </row>
    <row r="351" spans="1:25" x14ac:dyDescent="0.8">
      <c r="A351" s="46" t="s">
        <v>7298</v>
      </c>
      <c r="B351" s="46" t="str">
        <f>IFERROR(IF(A351="","",A351&amp;COUNTIF(A$2:A351,A351)),"")</f>
        <v>社会5</v>
      </c>
      <c r="C351" s="49" t="s">
        <v>3959</v>
      </c>
      <c r="D351" s="50">
        <v>350</v>
      </c>
      <c r="E351" s="49" t="s">
        <v>69</v>
      </c>
      <c r="F351" s="49" t="s">
        <v>42</v>
      </c>
      <c r="G351" s="49" t="s">
        <v>70</v>
      </c>
      <c r="H351" s="49" t="s">
        <v>681</v>
      </c>
      <c r="K351" s="49" t="s">
        <v>4012</v>
      </c>
      <c r="L351" s="49" t="s">
        <v>556</v>
      </c>
      <c r="M351" s="49" t="s">
        <v>557</v>
      </c>
      <c r="O351" s="49" t="s">
        <v>4013</v>
      </c>
      <c r="P351" s="49" t="s">
        <v>4014</v>
      </c>
      <c r="Q351" s="50">
        <v>5000</v>
      </c>
      <c r="R351" s="50">
        <v>5500</v>
      </c>
      <c r="S351" s="49" t="s">
        <v>4015</v>
      </c>
      <c r="T351" s="49" t="s">
        <v>2516</v>
      </c>
      <c r="U351" s="49" t="s">
        <v>175</v>
      </c>
      <c r="V351" s="49" t="s">
        <v>2383</v>
      </c>
      <c r="Y351" s="50">
        <v>350</v>
      </c>
    </row>
    <row r="352" spans="1:25" x14ac:dyDescent="0.8">
      <c r="A352" s="46" t="s">
        <v>7298</v>
      </c>
      <c r="B352" s="46" t="str">
        <f>IFERROR(IF(A352="","",A352&amp;COUNTIF(A$2:A352,A352)),"")</f>
        <v>社会6</v>
      </c>
      <c r="C352" s="49" t="s">
        <v>3959</v>
      </c>
      <c r="D352" s="50">
        <v>351</v>
      </c>
      <c r="E352" s="49" t="s">
        <v>69</v>
      </c>
      <c r="F352" s="49" t="s">
        <v>42</v>
      </c>
      <c r="G352" s="49" t="s">
        <v>70</v>
      </c>
      <c r="H352" s="49" t="s">
        <v>681</v>
      </c>
      <c r="K352" s="49" t="s">
        <v>4016</v>
      </c>
      <c r="L352" s="49" t="s">
        <v>556</v>
      </c>
      <c r="M352" s="49" t="s">
        <v>557</v>
      </c>
      <c r="O352" s="49" t="s">
        <v>4017</v>
      </c>
      <c r="P352" s="49" t="s">
        <v>4018</v>
      </c>
      <c r="Q352" s="50">
        <v>2600</v>
      </c>
      <c r="R352" s="50">
        <v>2860</v>
      </c>
      <c r="S352" s="49" t="s">
        <v>4019</v>
      </c>
      <c r="T352" s="49" t="s">
        <v>2495</v>
      </c>
      <c r="U352" s="49" t="s">
        <v>1822</v>
      </c>
      <c r="V352" s="49" t="s">
        <v>2383</v>
      </c>
      <c r="Y352" s="50">
        <v>351</v>
      </c>
    </row>
    <row r="353" spans="1:25" x14ac:dyDescent="0.8">
      <c r="A353" s="46" t="s">
        <v>7298</v>
      </c>
      <c r="B353" s="46" t="str">
        <f>IFERROR(IF(A353="","",A353&amp;COUNTIF(A$2:A353,A353)),"")</f>
        <v>社会7</v>
      </c>
      <c r="C353" s="49" t="s">
        <v>3959</v>
      </c>
      <c r="D353" s="50">
        <v>352</v>
      </c>
      <c r="E353" s="49" t="s">
        <v>69</v>
      </c>
      <c r="F353" s="49" t="s">
        <v>42</v>
      </c>
      <c r="G353" s="49" t="s">
        <v>70</v>
      </c>
      <c r="H353" s="49" t="s">
        <v>681</v>
      </c>
      <c r="K353" s="49" t="s">
        <v>4020</v>
      </c>
      <c r="L353" s="49" t="s">
        <v>3479</v>
      </c>
      <c r="M353" s="49" t="s">
        <v>3480</v>
      </c>
      <c r="O353" s="49" t="s">
        <v>4021</v>
      </c>
      <c r="P353" s="49" t="s">
        <v>4022</v>
      </c>
      <c r="Q353" s="50">
        <v>8800</v>
      </c>
      <c r="R353" s="50">
        <v>9680</v>
      </c>
      <c r="S353" s="49" t="s">
        <v>4023</v>
      </c>
      <c r="T353" s="49" t="s">
        <v>2400</v>
      </c>
      <c r="U353" s="49" t="s">
        <v>2011</v>
      </c>
      <c r="V353" s="49" t="s">
        <v>2383</v>
      </c>
      <c r="Y353" s="50">
        <v>352</v>
      </c>
    </row>
    <row r="354" spans="1:25" x14ac:dyDescent="0.8">
      <c r="A354" s="46" t="s">
        <v>7298</v>
      </c>
      <c r="B354" s="46" t="str">
        <f>IFERROR(IF(A354="","",A354&amp;COUNTIF(A$2:A354,A354)),"")</f>
        <v>社会8</v>
      </c>
      <c r="C354" s="49" t="s">
        <v>4024</v>
      </c>
      <c r="D354" s="50">
        <v>353</v>
      </c>
      <c r="E354" s="49" t="s">
        <v>69</v>
      </c>
      <c r="F354" s="49" t="s">
        <v>42</v>
      </c>
      <c r="G354" s="49" t="s">
        <v>70</v>
      </c>
      <c r="H354" s="49" t="s">
        <v>681</v>
      </c>
      <c r="K354" s="49" t="s">
        <v>4025</v>
      </c>
      <c r="L354" s="49" t="s">
        <v>409</v>
      </c>
      <c r="M354" s="49" t="s">
        <v>410</v>
      </c>
      <c r="O354" s="49" t="s">
        <v>4026</v>
      </c>
      <c r="P354" s="49" t="s">
        <v>4027</v>
      </c>
      <c r="Q354" s="50">
        <v>2700</v>
      </c>
      <c r="R354" s="50">
        <v>2970</v>
      </c>
      <c r="S354" s="49" t="s">
        <v>4028</v>
      </c>
      <c r="T354" s="49" t="s">
        <v>2495</v>
      </c>
      <c r="U354" s="49" t="s">
        <v>4029</v>
      </c>
      <c r="V354" s="49" t="s">
        <v>2383</v>
      </c>
      <c r="Y354" s="50">
        <v>353</v>
      </c>
    </row>
    <row r="355" spans="1:25" x14ac:dyDescent="0.8">
      <c r="A355" s="46" t="s">
        <v>7298</v>
      </c>
      <c r="B355" s="46" t="str">
        <f>IFERROR(IF(A355="","",A355&amp;COUNTIF(A$2:A355,A355)),"")</f>
        <v>社会9</v>
      </c>
      <c r="C355" s="49" t="s">
        <v>4024</v>
      </c>
      <c r="D355" s="50">
        <v>354</v>
      </c>
      <c r="E355" s="49" t="s">
        <v>69</v>
      </c>
      <c r="F355" s="49" t="s">
        <v>42</v>
      </c>
      <c r="G355" s="49" t="s">
        <v>70</v>
      </c>
      <c r="H355" s="49" t="s">
        <v>681</v>
      </c>
      <c r="K355" s="49" t="s">
        <v>4030</v>
      </c>
      <c r="L355" s="49" t="s">
        <v>98</v>
      </c>
      <c r="M355" s="49" t="s">
        <v>99</v>
      </c>
      <c r="O355" s="49" t="s">
        <v>4031</v>
      </c>
      <c r="P355" s="49" t="s">
        <v>4032</v>
      </c>
      <c r="Q355" s="50">
        <v>2500</v>
      </c>
      <c r="R355" s="50">
        <v>2750</v>
      </c>
      <c r="S355" s="49" t="s">
        <v>4033</v>
      </c>
      <c r="T355" s="49" t="s">
        <v>2495</v>
      </c>
      <c r="U355" s="49" t="s">
        <v>97</v>
      </c>
      <c r="V355" s="49" t="s">
        <v>2383</v>
      </c>
      <c r="Y355" s="50">
        <v>354</v>
      </c>
    </row>
    <row r="356" spans="1:25" x14ac:dyDescent="0.8">
      <c r="A356" s="46" t="s">
        <v>7298</v>
      </c>
      <c r="B356" s="46" t="str">
        <f>IFERROR(IF(A356="","",A356&amp;COUNTIF(A$2:A356,A356)),"")</f>
        <v>社会10</v>
      </c>
      <c r="C356" s="49" t="s">
        <v>4024</v>
      </c>
      <c r="D356" s="50">
        <v>355</v>
      </c>
      <c r="E356" s="49" t="s">
        <v>69</v>
      </c>
      <c r="F356" s="49" t="s">
        <v>42</v>
      </c>
      <c r="G356" s="49" t="s">
        <v>70</v>
      </c>
      <c r="H356" s="49" t="s">
        <v>681</v>
      </c>
      <c r="K356" s="49" t="s">
        <v>4034</v>
      </c>
      <c r="L356" s="49" t="s">
        <v>414</v>
      </c>
      <c r="M356" s="49" t="s">
        <v>415</v>
      </c>
      <c r="O356" s="49" t="s">
        <v>4035</v>
      </c>
      <c r="P356" s="49" t="s">
        <v>4036</v>
      </c>
      <c r="Q356" s="50">
        <v>5400</v>
      </c>
      <c r="R356" s="50">
        <v>5940</v>
      </c>
      <c r="S356" s="49" t="s">
        <v>4037</v>
      </c>
      <c r="T356" s="49" t="s">
        <v>2409</v>
      </c>
      <c r="U356" s="49" t="s">
        <v>267</v>
      </c>
      <c r="V356" s="49" t="s">
        <v>2383</v>
      </c>
      <c r="Y356" s="50">
        <v>355</v>
      </c>
    </row>
    <row r="357" spans="1:25" x14ac:dyDescent="0.8">
      <c r="A357" s="46" t="s">
        <v>7298</v>
      </c>
      <c r="B357" s="46" t="str">
        <f>IFERROR(IF(A357="","",A357&amp;COUNTIF(A$2:A357,A357)),"")</f>
        <v>社会11</v>
      </c>
      <c r="C357" s="49" t="s">
        <v>4024</v>
      </c>
      <c r="D357" s="50">
        <v>356</v>
      </c>
      <c r="E357" s="49" t="s">
        <v>69</v>
      </c>
      <c r="F357" s="49" t="s">
        <v>42</v>
      </c>
      <c r="G357" s="49" t="s">
        <v>70</v>
      </c>
      <c r="H357" s="49" t="s">
        <v>681</v>
      </c>
      <c r="K357" s="49" t="s">
        <v>4038</v>
      </c>
      <c r="L357" s="49" t="s">
        <v>3643</v>
      </c>
      <c r="M357" s="49" t="s">
        <v>3644</v>
      </c>
      <c r="O357" s="49" t="s">
        <v>4039</v>
      </c>
      <c r="P357" s="49" t="s">
        <v>4040</v>
      </c>
      <c r="Q357" s="50">
        <v>8000</v>
      </c>
      <c r="R357" s="50">
        <v>8800</v>
      </c>
      <c r="S357" s="49" t="s">
        <v>4041</v>
      </c>
      <c r="T357" s="49" t="s">
        <v>2450</v>
      </c>
      <c r="U357" s="49" t="s">
        <v>1820</v>
      </c>
      <c r="V357" s="49" t="s">
        <v>2383</v>
      </c>
      <c r="Y357" s="50">
        <v>356</v>
      </c>
    </row>
    <row r="358" spans="1:25" x14ac:dyDescent="0.8">
      <c r="A358" s="46" t="s">
        <v>7298</v>
      </c>
      <c r="B358" s="46" t="str">
        <f>IFERROR(IF(A358="","",A358&amp;COUNTIF(A$2:A358,A358)),"")</f>
        <v>社会12</v>
      </c>
      <c r="C358" s="49" t="s">
        <v>4024</v>
      </c>
      <c r="D358" s="50">
        <v>357</v>
      </c>
      <c r="E358" s="49" t="s">
        <v>69</v>
      </c>
      <c r="F358" s="49" t="s">
        <v>42</v>
      </c>
      <c r="G358" s="49" t="s">
        <v>70</v>
      </c>
      <c r="H358" s="49" t="s">
        <v>681</v>
      </c>
      <c r="L358" s="49" t="s">
        <v>223</v>
      </c>
      <c r="M358" s="49" t="s">
        <v>224</v>
      </c>
      <c r="O358" s="49" t="s">
        <v>4042</v>
      </c>
      <c r="P358" s="49" t="s">
        <v>4043</v>
      </c>
      <c r="Q358" s="50">
        <v>12100</v>
      </c>
      <c r="R358" s="50">
        <v>13310</v>
      </c>
      <c r="S358" s="49" t="s">
        <v>4044</v>
      </c>
      <c r="T358" s="49" t="s">
        <v>2420</v>
      </c>
      <c r="U358" s="49" t="s">
        <v>607</v>
      </c>
      <c r="V358" s="49" t="s">
        <v>7291</v>
      </c>
      <c r="Y358" s="50">
        <v>357</v>
      </c>
    </row>
    <row r="359" spans="1:25" x14ac:dyDescent="0.8">
      <c r="A359" s="46" t="s">
        <v>7298</v>
      </c>
      <c r="B359" s="46" t="str">
        <f>IFERROR(IF(A359="","",A359&amp;COUNTIF(A$2:A359,A359)),"")</f>
        <v>社会13</v>
      </c>
      <c r="C359" s="49" t="s">
        <v>4024</v>
      </c>
      <c r="D359" s="50">
        <v>358</v>
      </c>
      <c r="E359" s="49" t="s">
        <v>69</v>
      </c>
      <c r="F359" s="49" t="s">
        <v>42</v>
      </c>
      <c r="G359" s="49" t="s">
        <v>70</v>
      </c>
      <c r="H359" s="49" t="s">
        <v>681</v>
      </c>
      <c r="K359" s="49" t="s">
        <v>4045</v>
      </c>
      <c r="L359" s="49" t="s">
        <v>416</v>
      </c>
      <c r="M359" s="49" t="s">
        <v>417</v>
      </c>
      <c r="O359" s="49" t="s">
        <v>4046</v>
      </c>
      <c r="P359" s="49" t="s">
        <v>4047</v>
      </c>
      <c r="Q359" s="50">
        <v>4600</v>
      </c>
      <c r="R359" s="50">
        <v>5060</v>
      </c>
      <c r="S359" s="49" t="s">
        <v>4048</v>
      </c>
      <c r="T359" s="49" t="s">
        <v>2388</v>
      </c>
      <c r="U359" s="49" t="s">
        <v>575</v>
      </c>
      <c r="V359" s="49" t="s">
        <v>2383</v>
      </c>
      <c r="Y359" s="50">
        <v>358</v>
      </c>
    </row>
    <row r="360" spans="1:25" x14ac:dyDescent="0.8">
      <c r="A360" s="46" t="s">
        <v>7298</v>
      </c>
      <c r="B360" s="46" t="str">
        <f>IFERROR(IF(A360="","",A360&amp;COUNTIF(A$2:A360,A360)),"")</f>
        <v>社会14</v>
      </c>
      <c r="C360" s="49" t="s">
        <v>4024</v>
      </c>
      <c r="D360" s="50">
        <v>359</v>
      </c>
      <c r="E360" s="49" t="s">
        <v>69</v>
      </c>
      <c r="F360" s="49" t="s">
        <v>42</v>
      </c>
      <c r="G360" s="49" t="s">
        <v>70</v>
      </c>
      <c r="H360" s="49" t="s">
        <v>681</v>
      </c>
      <c r="K360" s="49" t="s">
        <v>4049</v>
      </c>
      <c r="L360" s="49" t="s">
        <v>416</v>
      </c>
      <c r="M360" s="49" t="s">
        <v>417</v>
      </c>
      <c r="O360" s="49" t="s">
        <v>4050</v>
      </c>
      <c r="P360" s="49" t="s">
        <v>4051</v>
      </c>
      <c r="Q360" s="50">
        <v>5600</v>
      </c>
      <c r="R360" s="50">
        <v>6160</v>
      </c>
      <c r="S360" s="49" t="s">
        <v>4052</v>
      </c>
      <c r="T360" s="49" t="s">
        <v>2388</v>
      </c>
      <c r="U360" s="49" t="s">
        <v>118</v>
      </c>
      <c r="V360" s="49" t="s">
        <v>2383</v>
      </c>
      <c r="X360" s="17"/>
      <c r="Y360" s="50">
        <v>359</v>
      </c>
    </row>
    <row r="361" spans="1:25" x14ac:dyDescent="0.8">
      <c r="A361" s="46" t="s">
        <v>7298</v>
      </c>
      <c r="B361" s="46" t="str">
        <f>IFERROR(IF(A361="","",A361&amp;COUNTIF(A$2:A361,A361)),"")</f>
        <v>社会15</v>
      </c>
      <c r="C361" s="49" t="s">
        <v>4024</v>
      </c>
      <c r="D361" s="50">
        <v>360</v>
      </c>
      <c r="E361" s="49" t="s">
        <v>69</v>
      </c>
      <c r="F361" s="49" t="s">
        <v>42</v>
      </c>
      <c r="G361" s="49" t="s">
        <v>70</v>
      </c>
      <c r="H361" s="49" t="s">
        <v>681</v>
      </c>
      <c r="K361" s="49" t="s">
        <v>4053</v>
      </c>
      <c r="L361" s="49" t="s">
        <v>416</v>
      </c>
      <c r="M361" s="49" t="s">
        <v>417</v>
      </c>
      <c r="O361" s="49" t="s">
        <v>4054</v>
      </c>
      <c r="P361" s="49" t="s">
        <v>4055</v>
      </c>
      <c r="Q361" s="50">
        <v>3600</v>
      </c>
      <c r="R361" s="50">
        <v>3960</v>
      </c>
      <c r="S361" s="49" t="s">
        <v>4056</v>
      </c>
      <c r="T361" s="49" t="s">
        <v>2435</v>
      </c>
      <c r="U361" s="49" t="s">
        <v>405</v>
      </c>
      <c r="V361" s="49" t="s">
        <v>2383</v>
      </c>
      <c r="Y361" s="50">
        <v>360</v>
      </c>
    </row>
    <row r="362" spans="1:25" x14ac:dyDescent="0.8">
      <c r="A362" s="46" t="s">
        <v>7298</v>
      </c>
      <c r="B362" s="46" t="str">
        <f>IFERROR(IF(A362="","",A362&amp;COUNTIF(A$2:A362,A362)),"")</f>
        <v>社会16</v>
      </c>
      <c r="C362" s="49" t="s">
        <v>4024</v>
      </c>
      <c r="D362" s="50">
        <v>361</v>
      </c>
      <c r="E362" s="49" t="s">
        <v>69</v>
      </c>
      <c r="F362" s="49" t="s">
        <v>42</v>
      </c>
      <c r="G362" s="49" t="s">
        <v>70</v>
      </c>
      <c r="H362" s="49" t="s">
        <v>681</v>
      </c>
      <c r="K362" s="49" t="s">
        <v>4057</v>
      </c>
      <c r="L362" s="49" t="s">
        <v>416</v>
      </c>
      <c r="M362" s="49" t="s">
        <v>417</v>
      </c>
      <c r="O362" s="49" t="s">
        <v>4058</v>
      </c>
      <c r="P362" s="49" t="s">
        <v>4059</v>
      </c>
      <c r="Q362" s="50">
        <v>3800</v>
      </c>
      <c r="R362" s="50">
        <v>4180</v>
      </c>
      <c r="S362" s="49" t="s">
        <v>4060</v>
      </c>
      <c r="T362" s="49" t="s">
        <v>2516</v>
      </c>
      <c r="U362" s="49" t="s">
        <v>1990</v>
      </c>
      <c r="V362" s="49" t="s">
        <v>2383</v>
      </c>
      <c r="Y362" s="50">
        <v>361</v>
      </c>
    </row>
    <row r="363" spans="1:25" x14ac:dyDescent="0.8">
      <c r="A363" s="46" t="s">
        <v>7298</v>
      </c>
      <c r="B363" s="46" t="str">
        <f>IFERROR(IF(A363="","",A363&amp;COUNTIF(A$2:A363,A363)),"")</f>
        <v>社会17</v>
      </c>
      <c r="C363" s="49" t="s">
        <v>4024</v>
      </c>
      <c r="D363" s="50">
        <v>362</v>
      </c>
      <c r="E363" s="49" t="s">
        <v>69</v>
      </c>
      <c r="F363" s="49" t="s">
        <v>42</v>
      </c>
      <c r="G363" s="49" t="s">
        <v>70</v>
      </c>
      <c r="H363" s="49" t="s">
        <v>681</v>
      </c>
      <c r="K363" s="49" t="s">
        <v>4061</v>
      </c>
      <c r="L363" s="49" t="s">
        <v>426</v>
      </c>
      <c r="M363" s="49" t="s">
        <v>427</v>
      </c>
      <c r="O363" s="49" t="s">
        <v>4062</v>
      </c>
      <c r="P363" s="49" t="s">
        <v>4063</v>
      </c>
      <c r="Q363" s="50">
        <v>5000</v>
      </c>
      <c r="R363" s="50">
        <v>5500</v>
      </c>
      <c r="S363" s="49" t="s">
        <v>4064</v>
      </c>
      <c r="T363" s="49" t="s">
        <v>2456</v>
      </c>
      <c r="U363" s="49" t="s">
        <v>4065</v>
      </c>
      <c r="V363" s="49" t="s">
        <v>2383</v>
      </c>
      <c r="Y363" s="50">
        <v>362</v>
      </c>
    </row>
    <row r="364" spans="1:25" x14ac:dyDescent="0.8">
      <c r="A364" s="46" t="s">
        <v>7298</v>
      </c>
      <c r="B364" s="46" t="str">
        <f>IFERROR(IF(A364="","",A364&amp;COUNTIF(A$2:A364,A364)),"")</f>
        <v>社会18</v>
      </c>
      <c r="C364" s="49" t="s">
        <v>4024</v>
      </c>
      <c r="D364" s="50">
        <v>363</v>
      </c>
      <c r="E364" s="49" t="s">
        <v>69</v>
      </c>
      <c r="F364" s="49" t="s">
        <v>42</v>
      </c>
      <c r="G364" s="49" t="s">
        <v>70</v>
      </c>
      <c r="H364" s="49" t="s">
        <v>681</v>
      </c>
      <c r="K364" s="49" t="s">
        <v>4066</v>
      </c>
      <c r="L364" s="49" t="s">
        <v>426</v>
      </c>
      <c r="M364" s="49" t="s">
        <v>427</v>
      </c>
      <c r="O364" s="49" t="s">
        <v>4067</v>
      </c>
      <c r="P364" s="49" t="s">
        <v>4068</v>
      </c>
      <c r="Q364" s="50">
        <v>5000</v>
      </c>
      <c r="R364" s="50">
        <v>5500</v>
      </c>
      <c r="S364" s="49" t="s">
        <v>4069</v>
      </c>
      <c r="T364" s="49" t="s">
        <v>2450</v>
      </c>
      <c r="U364" s="49" t="s">
        <v>4070</v>
      </c>
      <c r="V364" s="49" t="s">
        <v>2383</v>
      </c>
      <c r="Y364" s="50">
        <v>363</v>
      </c>
    </row>
    <row r="365" spans="1:25" x14ac:dyDescent="0.8">
      <c r="A365" s="46" t="s">
        <v>7298</v>
      </c>
      <c r="B365" s="46" t="str">
        <f>IFERROR(IF(A365="","",A365&amp;COUNTIF(A$2:A365,A365)),"")</f>
        <v>社会19</v>
      </c>
      <c r="C365" s="49" t="s">
        <v>4024</v>
      </c>
      <c r="D365" s="50">
        <v>364</v>
      </c>
      <c r="E365" s="49" t="s">
        <v>69</v>
      </c>
      <c r="F365" s="49" t="s">
        <v>42</v>
      </c>
      <c r="G365" s="49" t="s">
        <v>70</v>
      </c>
      <c r="H365" s="49" t="s">
        <v>681</v>
      </c>
      <c r="K365" s="49" t="s">
        <v>4071</v>
      </c>
      <c r="L365" s="49" t="s">
        <v>703</v>
      </c>
      <c r="M365" s="49" t="s">
        <v>704</v>
      </c>
      <c r="O365" s="49" t="s">
        <v>4072</v>
      </c>
      <c r="P365" s="49" t="s">
        <v>4073</v>
      </c>
      <c r="Q365" s="50">
        <v>1800</v>
      </c>
      <c r="R365" s="50">
        <v>1980</v>
      </c>
      <c r="S365" s="49" t="s">
        <v>4074</v>
      </c>
      <c r="T365" s="49" t="s">
        <v>4075</v>
      </c>
      <c r="U365" s="49" t="s">
        <v>4076</v>
      </c>
      <c r="V365" s="49" t="s">
        <v>2383</v>
      </c>
      <c r="Y365" s="50">
        <v>364</v>
      </c>
    </row>
    <row r="366" spans="1:25" x14ac:dyDescent="0.8">
      <c r="A366" s="46" t="s">
        <v>7298</v>
      </c>
      <c r="B366" s="46" t="str">
        <f>IFERROR(IF(A366="","",A366&amp;COUNTIF(A$2:A366,A366)),"")</f>
        <v>社会20</v>
      </c>
      <c r="C366" s="49" t="s">
        <v>4024</v>
      </c>
      <c r="D366" s="50">
        <v>365</v>
      </c>
      <c r="E366" s="49" t="s">
        <v>69</v>
      </c>
      <c r="F366" s="49" t="s">
        <v>42</v>
      </c>
      <c r="G366" s="49" t="s">
        <v>70</v>
      </c>
      <c r="H366" s="49" t="s">
        <v>681</v>
      </c>
      <c r="K366" s="49" t="s">
        <v>4077</v>
      </c>
      <c r="L366" s="49" t="s">
        <v>517</v>
      </c>
      <c r="M366" s="49" t="s">
        <v>518</v>
      </c>
      <c r="O366" s="49" t="s">
        <v>4078</v>
      </c>
      <c r="P366" s="49" t="s">
        <v>4079</v>
      </c>
      <c r="Q366" s="50">
        <v>2800</v>
      </c>
      <c r="R366" s="50">
        <v>3080</v>
      </c>
      <c r="S366" s="49" t="s">
        <v>4080</v>
      </c>
      <c r="T366" s="49" t="s">
        <v>2516</v>
      </c>
      <c r="U366" s="49" t="s">
        <v>617</v>
      </c>
      <c r="V366" s="49" t="s">
        <v>2383</v>
      </c>
      <c r="Y366" s="50">
        <v>365</v>
      </c>
    </row>
    <row r="367" spans="1:25" x14ac:dyDescent="0.8">
      <c r="A367" s="46" t="s">
        <v>7298</v>
      </c>
      <c r="B367" s="46" t="str">
        <f>IFERROR(IF(A367="","",A367&amp;COUNTIF(A$2:A367,A367)),"")</f>
        <v>社会21</v>
      </c>
      <c r="C367" s="49" t="s">
        <v>4024</v>
      </c>
      <c r="D367" s="50">
        <v>366</v>
      </c>
      <c r="E367" s="49" t="s">
        <v>69</v>
      </c>
      <c r="F367" s="49" t="s">
        <v>42</v>
      </c>
      <c r="G367" s="49" t="s">
        <v>70</v>
      </c>
      <c r="H367" s="49" t="s">
        <v>681</v>
      </c>
      <c r="K367" s="49" t="s">
        <v>4081</v>
      </c>
      <c r="L367" s="49" t="s">
        <v>517</v>
      </c>
      <c r="M367" s="49" t="s">
        <v>518</v>
      </c>
      <c r="O367" s="49" t="s">
        <v>4082</v>
      </c>
      <c r="P367" s="49" t="s">
        <v>4083</v>
      </c>
      <c r="Q367" s="50">
        <v>2800</v>
      </c>
      <c r="R367" s="50">
        <v>3080</v>
      </c>
      <c r="S367" s="49" t="s">
        <v>4084</v>
      </c>
      <c r="T367" s="49" t="s">
        <v>2516</v>
      </c>
      <c r="U367" s="49" t="s">
        <v>476</v>
      </c>
      <c r="V367" s="49" t="s">
        <v>2383</v>
      </c>
      <c r="Y367" s="50">
        <v>366</v>
      </c>
    </row>
    <row r="368" spans="1:25" x14ac:dyDescent="0.8">
      <c r="A368" s="46" t="s">
        <v>7298</v>
      </c>
      <c r="B368" s="46" t="str">
        <f>IFERROR(IF(A368="","",A368&amp;COUNTIF(A$2:A368,A368)),"")</f>
        <v>社会22</v>
      </c>
      <c r="C368" s="49" t="s">
        <v>4024</v>
      </c>
      <c r="D368" s="50">
        <v>367</v>
      </c>
      <c r="E368" s="49" t="s">
        <v>69</v>
      </c>
      <c r="F368" s="49" t="s">
        <v>42</v>
      </c>
      <c r="G368" s="49" t="s">
        <v>70</v>
      </c>
      <c r="H368" s="49" t="s">
        <v>681</v>
      </c>
      <c r="K368" s="49" t="s">
        <v>4085</v>
      </c>
      <c r="L368" s="49" t="s">
        <v>658</v>
      </c>
      <c r="M368" s="49" t="s">
        <v>659</v>
      </c>
      <c r="O368" s="49" t="s">
        <v>4086</v>
      </c>
      <c r="P368" s="49" t="s">
        <v>4087</v>
      </c>
      <c r="Q368" s="50">
        <v>1800</v>
      </c>
      <c r="R368" s="50">
        <v>1980</v>
      </c>
      <c r="S368" s="49" t="s">
        <v>4088</v>
      </c>
      <c r="T368" s="49" t="s">
        <v>2450</v>
      </c>
      <c r="U368" s="49" t="s">
        <v>2421</v>
      </c>
      <c r="V368" s="49" t="s">
        <v>2383</v>
      </c>
      <c r="Y368" s="50">
        <v>367</v>
      </c>
    </row>
    <row r="369" spans="1:25" x14ac:dyDescent="0.8">
      <c r="A369" s="46" t="s">
        <v>7298</v>
      </c>
      <c r="B369" s="46" t="str">
        <f>IFERROR(IF(A369="","",A369&amp;COUNTIF(A$2:A369,A369)),"")</f>
        <v>社会23</v>
      </c>
      <c r="C369" s="49" t="s">
        <v>4024</v>
      </c>
      <c r="D369" s="50">
        <v>368</v>
      </c>
      <c r="E369" s="49" t="s">
        <v>69</v>
      </c>
      <c r="F369" s="49" t="s">
        <v>42</v>
      </c>
      <c r="G369" s="49" t="s">
        <v>70</v>
      </c>
      <c r="H369" s="49" t="s">
        <v>681</v>
      </c>
      <c r="K369" s="49" t="s">
        <v>4089</v>
      </c>
      <c r="L369" s="49" t="s">
        <v>663</v>
      </c>
      <c r="M369" s="49" t="s">
        <v>664</v>
      </c>
      <c r="O369" s="49" t="s">
        <v>4090</v>
      </c>
      <c r="P369" s="49" t="s">
        <v>4091</v>
      </c>
      <c r="Q369" s="50">
        <v>3600</v>
      </c>
      <c r="R369" s="50">
        <v>3960</v>
      </c>
      <c r="S369" s="49" t="s">
        <v>4092</v>
      </c>
      <c r="T369" s="49" t="s">
        <v>2400</v>
      </c>
      <c r="U369" s="49" t="s">
        <v>4093</v>
      </c>
      <c r="V369" s="49" t="s">
        <v>2383</v>
      </c>
      <c r="Y369" s="50">
        <v>368</v>
      </c>
    </row>
    <row r="370" spans="1:25" x14ac:dyDescent="0.8">
      <c r="A370" s="46" t="s">
        <v>7298</v>
      </c>
      <c r="B370" s="46" t="str">
        <f>IFERROR(IF(A370="","",A370&amp;COUNTIF(A$2:A370,A370)),"")</f>
        <v>社会24</v>
      </c>
      <c r="C370" s="49" t="s">
        <v>4094</v>
      </c>
      <c r="D370" s="50">
        <v>369</v>
      </c>
      <c r="E370" s="49" t="s">
        <v>69</v>
      </c>
      <c r="F370" s="49" t="s">
        <v>42</v>
      </c>
      <c r="G370" s="49" t="s">
        <v>70</v>
      </c>
      <c r="H370" s="49" t="s">
        <v>681</v>
      </c>
      <c r="K370" s="49" t="s">
        <v>4095</v>
      </c>
      <c r="L370" s="49" t="s">
        <v>663</v>
      </c>
      <c r="M370" s="49" t="s">
        <v>664</v>
      </c>
      <c r="O370" s="49" t="s">
        <v>4096</v>
      </c>
      <c r="P370" s="49" t="s">
        <v>4097</v>
      </c>
      <c r="Q370" s="50">
        <v>2500</v>
      </c>
      <c r="R370" s="50">
        <v>2750</v>
      </c>
      <c r="S370" s="49" t="s">
        <v>4098</v>
      </c>
      <c r="T370" s="49" t="s">
        <v>2435</v>
      </c>
      <c r="U370" s="49" t="s">
        <v>1822</v>
      </c>
      <c r="V370" s="49" t="s">
        <v>2383</v>
      </c>
      <c r="Y370" s="50">
        <v>369</v>
      </c>
    </row>
    <row r="371" spans="1:25" x14ac:dyDescent="0.8">
      <c r="A371" s="46" t="s">
        <v>7298</v>
      </c>
      <c r="B371" s="46" t="str">
        <f>IFERROR(IF(A371="","",A371&amp;COUNTIF(A$2:A371,A371)),"")</f>
        <v>社会25</v>
      </c>
      <c r="C371" s="49" t="s">
        <v>4094</v>
      </c>
      <c r="D371" s="50">
        <v>370</v>
      </c>
      <c r="E371" s="49" t="s">
        <v>69</v>
      </c>
      <c r="F371" s="49" t="s">
        <v>42</v>
      </c>
      <c r="G371" s="49" t="s">
        <v>70</v>
      </c>
      <c r="H371" s="49" t="s">
        <v>681</v>
      </c>
      <c r="K371" s="49" t="s">
        <v>4099</v>
      </c>
      <c r="L371" s="49" t="s">
        <v>663</v>
      </c>
      <c r="M371" s="49" t="s">
        <v>664</v>
      </c>
      <c r="O371" s="49" t="s">
        <v>4100</v>
      </c>
      <c r="P371" s="49" t="s">
        <v>4101</v>
      </c>
      <c r="Q371" s="50">
        <v>2200</v>
      </c>
      <c r="R371" s="50">
        <v>2420</v>
      </c>
      <c r="S371" s="49" t="s">
        <v>4102</v>
      </c>
      <c r="T371" s="49" t="s">
        <v>2489</v>
      </c>
      <c r="U371" s="49" t="s">
        <v>3369</v>
      </c>
      <c r="V371" s="49" t="s">
        <v>2383</v>
      </c>
      <c r="Y371" s="50">
        <v>370</v>
      </c>
    </row>
    <row r="372" spans="1:25" x14ac:dyDescent="0.8">
      <c r="A372" s="46" t="s">
        <v>7298</v>
      </c>
      <c r="B372" s="46" t="str">
        <f>IFERROR(IF(A372="","",A372&amp;COUNTIF(A$2:A372,A372)),"")</f>
        <v>社会26</v>
      </c>
      <c r="C372" s="49" t="s">
        <v>4094</v>
      </c>
      <c r="D372" s="50">
        <v>371</v>
      </c>
      <c r="E372" s="49" t="s">
        <v>69</v>
      </c>
      <c r="F372" s="49" t="s">
        <v>42</v>
      </c>
      <c r="G372" s="49" t="s">
        <v>70</v>
      </c>
      <c r="H372" s="49" t="s">
        <v>681</v>
      </c>
      <c r="K372" s="49" t="s">
        <v>4103</v>
      </c>
      <c r="L372" s="49" t="s">
        <v>663</v>
      </c>
      <c r="M372" s="49" t="s">
        <v>664</v>
      </c>
      <c r="O372" s="49" t="s">
        <v>4104</v>
      </c>
      <c r="P372" s="49" t="s">
        <v>4105</v>
      </c>
      <c r="Q372" s="50">
        <v>2200</v>
      </c>
      <c r="R372" s="50">
        <v>2420</v>
      </c>
      <c r="S372" s="49" t="s">
        <v>4106</v>
      </c>
      <c r="T372" s="49" t="s">
        <v>2400</v>
      </c>
      <c r="U372" s="49" t="s">
        <v>1744</v>
      </c>
      <c r="V372" s="49" t="s">
        <v>2383</v>
      </c>
      <c r="Y372" s="50">
        <v>371</v>
      </c>
    </row>
    <row r="373" spans="1:25" x14ac:dyDescent="0.8">
      <c r="A373" s="46" t="s">
        <v>7298</v>
      </c>
      <c r="B373" s="46" t="str">
        <f>IFERROR(IF(A373="","",A373&amp;COUNTIF(A$2:A373,A373)),"")</f>
        <v>社会27</v>
      </c>
      <c r="C373" s="49" t="s">
        <v>4094</v>
      </c>
      <c r="D373" s="50">
        <v>372</v>
      </c>
      <c r="E373" s="49" t="s">
        <v>69</v>
      </c>
      <c r="F373" s="49" t="s">
        <v>42</v>
      </c>
      <c r="G373" s="49" t="s">
        <v>70</v>
      </c>
      <c r="H373" s="49" t="s">
        <v>681</v>
      </c>
      <c r="K373" s="49" t="s">
        <v>4107</v>
      </c>
      <c r="L373" s="49" t="s">
        <v>151</v>
      </c>
      <c r="M373" s="49" t="s">
        <v>152</v>
      </c>
      <c r="O373" s="49" t="s">
        <v>4108</v>
      </c>
      <c r="P373" s="49" t="s">
        <v>4109</v>
      </c>
      <c r="Q373" s="50">
        <v>3800</v>
      </c>
      <c r="R373" s="50">
        <v>4180</v>
      </c>
      <c r="S373" s="49" t="s">
        <v>4110</v>
      </c>
      <c r="T373" s="49" t="s">
        <v>2435</v>
      </c>
      <c r="U373" s="49" t="s">
        <v>4111</v>
      </c>
      <c r="V373" s="49" t="s">
        <v>2383</v>
      </c>
      <c r="Y373" s="50">
        <v>372</v>
      </c>
    </row>
    <row r="374" spans="1:25" x14ac:dyDescent="0.8">
      <c r="A374" s="46" t="s">
        <v>7298</v>
      </c>
      <c r="B374" s="46" t="str">
        <f>IFERROR(IF(A374="","",A374&amp;COUNTIF(A$2:A374,A374)),"")</f>
        <v>社会28</v>
      </c>
      <c r="C374" s="49" t="s">
        <v>4094</v>
      </c>
      <c r="D374" s="50">
        <v>373</v>
      </c>
      <c r="E374" s="49" t="s">
        <v>69</v>
      </c>
      <c r="F374" s="49" t="s">
        <v>42</v>
      </c>
      <c r="G374" s="49" t="s">
        <v>70</v>
      </c>
      <c r="H374" s="49" t="s">
        <v>681</v>
      </c>
      <c r="K374" s="49" t="s">
        <v>4112</v>
      </c>
      <c r="L374" s="49" t="s">
        <v>151</v>
      </c>
      <c r="M374" s="49" t="s">
        <v>152</v>
      </c>
      <c r="O374" s="49" t="s">
        <v>4113</v>
      </c>
      <c r="P374" s="49" t="s">
        <v>4114</v>
      </c>
      <c r="Q374" s="50">
        <v>2600</v>
      </c>
      <c r="R374" s="50">
        <v>2860</v>
      </c>
      <c r="S374" s="49" t="s">
        <v>4115</v>
      </c>
      <c r="T374" s="49" t="s">
        <v>2420</v>
      </c>
      <c r="U374" s="49" t="s">
        <v>2714</v>
      </c>
      <c r="V374" s="49" t="s">
        <v>2383</v>
      </c>
      <c r="Y374" s="50">
        <v>373</v>
      </c>
    </row>
    <row r="375" spans="1:25" x14ac:dyDescent="0.8">
      <c r="A375" s="46" t="s">
        <v>7298</v>
      </c>
      <c r="B375" s="46" t="str">
        <f>IFERROR(IF(A375="","",A375&amp;COUNTIF(A$2:A375,A375)),"")</f>
        <v>社会29</v>
      </c>
      <c r="C375" s="49" t="s">
        <v>4094</v>
      </c>
      <c r="D375" s="50">
        <v>374</v>
      </c>
      <c r="E375" s="49" t="s">
        <v>69</v>
      </c>
      <c r="F375" s="49" t="s">
        <v>42</v>
      </c>
      <c r="G375" s="49" t="s">
        <v>70</v>
      </c>
      <c r="H375" s="49" t="s">
        <v>681</v>
      </c>
      <c r="K375" s="49" t="s">
        <v>4116</v>
      </c>
      <c r="L375" s="49" t="s">
        <v>265</v>
      </c>
      <c r="M375" s="49" t="s">
        <v>266</v>
      </c>
      <c r="O375" s="49" t="s">
        <v>4117</v>
      </c>
      <c r="P375" s="49" t="s">
        <v>4118</v>
      </c>
      <c r="Q375" s="50">
        <v>4500</v>
      </c>
      <c r="R375" s="50">
        <v>4950</v>
      </c>
      <c r="S375" s="49" t="s">
        <v>4119</v>
      </c>
      <c r="T375" s="49" t="s">
        <v>2388</v>
      </c>
      <c r="U375" s="49" t="s">
        <v>897</v>
      </c>
      <c r="V375" s="49" t="s">
        <v>2383</v>
      </c>
      <c r="Y375" s="50">
        <v>374</v>
      </c>
    </row>
    <row r="376" spans="1:25" x14ac:dyDescent="0.8">
      <c r="A376" s="46" t="s">
        <v>7298</v>
      </c>
      <c r="B376" s="46" t="str">
        <f>IFERROR(IF(A376="","",A376&amp;COUNTIF(A$2:A376,A376)),"")</f>
        <v>社会30</v>
      </c>
      <c r="C376" s="49" t="s">
        <v>4094</v>
      </c>
      <c r="D376" s="50">
        <v>375</v>
      </c>
      <c r="E376" s="49" t="s">
        <v>69</v>
      </c>
      <c r="F376" s="49" t="s">
        <v>42</v>
      </c>
      <c r="G376" s="49" t="s">
        <v>70</v>
      </c>
      <c r="H376" s="49" t="s">
        <v>681</v>
      </c>
      <c r="K376" s="49" t="s">
        <v>4120</v>
      </c>
      <c r="L376" s="49" t="s">
        <v>666</v>
      </c>
      <c r="M376" s="49" t="s">
        <v>667</v>
      </c>
      <c r="O376" s="49" t="s">
        <v>4121</v>
      </c>
      <c r="P376" s="49" t="s">
        <v>4122</v>
      </c>
      <c r="Q376" s="50">
        <v>18000</v>
      </c>
      <c r="R376" s="50">
        <v>19800</v>
      </c>
      <c r="S376" s="49" t="s">
        <v>4123</v>
      </c>
      <c r="T376" s="49" t="s">
        <v>2435</v>
      </c>
      <c r="U376" s="49" t="s">
        <v>4124</v>
      </c>
      <c r="V376" s="49" t="s">
        <v>2383</v>
      </c>
      <c r="Y376" s="50">
        <v>375</v>
      </c>
    </row>
    <row r="377" spans="1:25" x14ac:dyDescent="0.8">
      <c r="A377" s="46" t="s">
        <v>7298</v>
      </c>
      <c r="B377" s="46" t="str">
        <f>IFERROR(IF(A377="","",A377&amp;COUNTIF(A$2:A377,A377)),"")</f>
        <v>社会31</v>
      </c>
      <c r="C377" s="49" t="s">
        <v>4094</v>
      </c>
      <c r="D377" s="50">
        <v>376</v>
      </c>
      <c r="E377" s="49" t="s">
        <v>69</v>
      </c>
      <c r="F377" s="49" t="s">
        <v>42</v>
      </c>
      <c r="G377" s="49" t="s">
        <v>70</v>
      </c>
      <c r="H377" s="49" t="s">
        <v>681</v>
      </c>
      <c r="K377" s="49" t="s">
        <v>4125</v>
      </c>
      <c r="L377" s="49" t="s">
        <v>666</v>
      </c>
      <c r="M377" s="49" t="s">
        <v>667</v>
      </c>
      <c r="O377" s="49" t="s">
        <v>4126</v>
      </c>
      <c r="P377" s="49" t="s">
        <v>672</v>
      </c>
      <c r="Q377" s="50">
        <v>13500</v>
      </c>
      <c r="R377" s="50">
        <v>14850</v>
      </c>
      <c r="S377" s="49" t="s">
        <v>4127</v>
      </c>
      <c r="T377" s="49" t="s">
        <v>2516</v>
      </c>
      <c r="U377" s="49" t="s">
        <v>4128</v>
      </c>
      <c r="V377" s="49" t="s">
        <v>2383</v>
      </c>
      <c r="Y377" s="50">
        <v>376</v>
      </c>
    </row>
    <row r="378" spans="1:25" x14ac:dyDescent="0.8">
      <c r="A378" s="46" t="s">
        <v>7298</v>
      </c>
      <c r="B378" s="46" t="str">
        <f>IFERROR(IF(A378="","",A378&amp;COUNTIF(A$2:A378,A378)),"")</f>
        <v>社会32</v>
      </c>
      <c r="C378" s="49" t="s">
        <v>4094</v>
      </c>
      <c r="D378" s="50">
        <v>377</v>
      </c>
      <c r="E378" s="49" t="s">
        <v>69</v>
      </c>
      <c r="F378" s="49" t="s">
        <v>42</v>
      </c>
      <c r="G378" s="49" t="s">
        <v>70</v>
      </c>
      <c r="H378" s="49" t="s">
        <v>681</v>
      </c>
      <c r="K378" s="49" t="s">
        <v>4129</v>
      </c>
      <c r="L378" s="49" t="s">
        <v>480</v>
      </c>
      <c r="M378" s="49" t="s">
        <v>481</v>
      </c>
      <c r="O378" s="49" t="s">
        <v>4130</v>
      </c>
      <c r="P378" s="49" t="s">
        <v>4131</v>
      </c>
      <c r="Q378" s="50">
        <v>3700</v>
      </c>
      <c r="R378" s="50">
        <v>4070</v>
      </c>
      <c r="S378" s="49" t="s">
        <v>4132</v>
      </c>
      <c r="T378" s="49" t="s">
        <v>2409</v>
      </c>
      <c r="U378" s="49" t="s">
        <v>4133</v>
      </c>
      <c r="V378" s="49" t="s">
        <v>2383</v>
      </c>
      <c r="Y378" s="50">
        <v>377</v>
      </c>
    </row>
    <row r="379" spans="1:25" x14ac:dyDescent="0.8">
      <c r="A379" s="46" t="s">
        <v>7298</v>
      </c>
      <c r="B379" s="46" t="str">
        <f>IFERROR(IF(A379="","",A379&amp;COUNTIF(A$2:A379,A379)),"")</f>
        <v>社会33</v>
      </c>
      <c r="C379" s="49" t="s">
        <v>4094</v>
      </c>
      <c r="D379" s="50">
        <v>378</v>
      </c>
      <c r="E379" s="49" t="s">
        <v>69</v>
      </c>
      <c r="F379" s="49" t="s">
        <v>42</v>
      </c>
      <c r="G379" s="49" t="s">
        <v>70</v>
      </c>
      <c r="H379" s="49" t="s">
        <v>681</v>
      </c>
      <c r="K379" s="49" t="s">
        <v>4134</v>
      </c>
      <c r="L379" s="49" t="s">
        <v>480</v>
      </c>
      <c r="M379" s="49" t="s">
        <v>481</v>
      </c>
      <c r="O379" s="49" t="s">
        <v>4135</v>
      </c>
      <c r="P379" s="49" t="s">
        <v>4136</v>
      </c>
      <c r="Q379" s="50">
        <v>2800</v>
      </c>
      <c r="R379" s="50">
        <v>3080</v>
      </c>
      <c r="S379" s="49" t="s">
        <v>4137</v>
      </c>
      <c r="T379" s="49" t="s">
        <v>2630</v>
      </c>
      <c r="U379" s="49" t="s">
        <v>132</v>
      </c>
      <c r="V379" s="49" t="s">
        <v>7291</v>
      </c>
      <c r="Y379" s="50">
        <v>378</v>
      </c>
    </row>
    <row r="380" spans="1:25" x14ac:dyDescent="0.8">
      <c r="A380" s="46" t="s">
        <v>7298</v>
      </c>
      <c r="B380" s="46" t="str">
        <f>IFERROR(IF(A380="","",A380&amp;COUNTIF(A$2:A380,A380)),"")</f>
        <v>社会34</v>
      </c>
      <c r="C380" s="49" t="s">
        <v>4094</v>
      </c>
      <c r="D380" s="50">
        <v>379</v>
      </c>
      <c r="E380" s="49" t="s">
        <v>69</v>
      </c>
      <c r="F380" s="49" t="s">
        <v>42</v>
      </c>
      <c r="G380" s="49" t="s">
        <v>70</v>
      </c>
      <c r="H380" s="49" t="s">
        <v>681</v>
      </c>
      <c r="K380" s="49" t="s">
        <v>4138</v>
      </c>
      <c r="L380" s="49" t="s">
        <v>480</v>
      </c>
      <c r="M380" s="49" t="s">
        <v>481</v>
      </c>
      <c r="O380" s="49" t="s">
        <v>4139</v>
      </c>
      <c r="P380" s="49" t="s">
        <v>4140</v>
      </c>
      <c r="Q380" s="50">
        <v>2800</v>
      </c>
      <c r="R380" s="50">
        <v>3080</v>
      </c>
      <c r="S380" s="49" t="s">
        <v>4141</v>
      </c>
      <c r="T380" s="49" t="s">
        <v>2630</v>
      </c>
      <c r="U380" s="49" t="s">
        <v>801</v>
      </c>
      <c r="V380" s="49" t="s">
        <v>7291</v>
      </c>
      <c r="Y380" s="50">
        <v>379</v>
      </c>
    </row>
    <row r="381" spans="1:25" x14ac:dyDescent="0.8">
      <c r="A381" s="46" t="s">
        <v>7298</v>
      </c>
      <c r="B381" s="46" t="str">
        <f>IFERROR(IF(A381="","",A381&amp;COUNTIF(A$2:A381,A381)),"")</f>
        <v>社会35</v>
      </c>
      <c r="C381" s="49" t="s">
        <v>4094</v>
      </c>
      <c r="D381" s="50">
        <v>380</v>
      </c>
      <c r="E381" s="49" t="s">
        <v>69</v>
      </c>
      <c r="F381" s="49" t="s">
        <v>42</v>
      </c>
      <c r="G381" s="49" t="s">
        <v>70</v>
      </c>
      <c r="H381" s="49" t="s">
        <v>681</v>
      </c>
      <c r="K381" s="49" t="s">
        <v>4142</v>
      </c>
      <c r="L381" s="49" t="s">
        <v>480</v>
      </c>
      <c r="M381" s="49" t="s">
        <v>481</v>
      </c>
      <c r="O381" s="49" t="s">
        <v>4143</v>
      </c>
      <c r="P381" s="49" t="s">
        <v>4144</v>
      </c>
      <c r="Q381" s="50">
        <v>4400</v>
      </c>
      <c r="R381" s="50">
        <v>4840</v>
      </c>
      <c r="S381" s="49" t="s">
        <v>4145</v>
      </c>
      <c r="T381" s="49" t="s">
        <v>2630</v>
      </c>
      <c r="U381" s="49" t="s">
        <v>150</v>
      </c>
      <c r="V381" s="49" t="s">
        <v>2383</v>
      </c>
      <c r="Y381" s="50">
        <v>380</v>
      </c>
    </row>
    <row r="382" spans="1:25" x14ac:dyDescent="0.8">
      <c r="A382" s="46" t="s">
        <v>7298</v>
      </c>
      <c r="B382" s="46" t="str">
        <f>IFERROR(IF(A382="","",A382&amp;COUNTIF(A$2:A382,A382)),"")</f>
        <v>社会36</v>
      </c>
      <c r="C382" s="49" t="s">
        <v>4094</v>
      </c>
      <c r="D382" s="50">
        <v>381</v>
      </c>
      <c r="E382" s="49" t="s">
        <v>69</v>
      </c>
      <c r="F382" s="49" t="s">
        <v>42</v>
      </c>
      <c r="G382" s="49" t="s">
        <v>70</v>
      </c>
      <c r="H382" s="49" t="s">
        <v>681</v>
      </c>
      <c r="K382" s="49" t="s">
        <v>4146</v>
      </c>
      <c r="L382" s="49" t="s">
        <v>527</v>
      </c>
      <c r="M382" s="49" t="s">
        <v>528</v>
      </c>
      <c r="O382" s="49" t="s">
        <v>4147</v>
      </c>
      <c r="P382" s="49" t="s">
        <v>4148</v>
      </c>
      <c r="Q382" s="50">
        <v>5000</v>
      </c>
      <c r="R382" s="50">
        <v>5500</v>
      </c>
      <c r="S382" s="49" t="s">
        <v>4149</v>
      </c>
      <c r="T382" s="49" t="s">
        <v>2394</v>
      </c>
      <c r="U382" s="49" t="s">
        <v>175</v>
      </c>
      <c r="V382" s="49" t="s">
        <v>2383</v>
      </c>
      <c r="Y382" s="50">
        <v>381</v>
      </c>
    </row>
    <row r="383" spans="1:25" x14ac:dyDescent="0.8">
      <c r="A383" s="46" t="s">
        <v>7298</v>
      </c>
      <c r="B383" s="46" t="str">
        <f>IFERROR(IF(A383="","",A383&amp;COUNTIF(A$2:A383,A383)),"")</f>
        <v>社会37</v>
      </c>
      <c r="C383" s="49" t="s">
        <v>4094</v>
      </c>
      <c r="D383" s="50">
        <v>382</v>
      </c>
      <c r="E383" s="49" t="s">
        <v>69</v>
      </c>
      <c r="F383" s="49" t="s">
        <v>42</v>
      </c>
      <c r="G383" s="49" t="s">
        <v>70</v>
      </c>
      <c r="H383" s="49" t="s">
        <v>681</v>
      </c>
      <c r="K383" s="49" t="s">
        <v>4150</v>
      </c>
      <c r="L383" s="49" t="s">
        <v>527</v>
      </c>
      <c r="M383" s="49" t="s">
        <v>528</v>
      </c>
      <c r="O383" s="49" t="s">
        <v>4151</v>
      </c>
      <c r="P383" s="49" t="s">
        <v>4152</v>
      </c>
      <c r="Q383" s="50">
        <v>5400</v>
      </c>
      <c r="R383" s="50">
        <v>5940</v>
      </c>
      <c r="S383" s="49" t="s">
        <v>4153</v>
      </c>
      <c r="T383" s="49" t="s">
        <v>2489</v>
      </c>
      <c r="U383" s="49" t="s">
        <v>353</v>
      </c>
      <c r="V383" s="49" t="s">
        <v>2383</v>
      </c>
      <c r="Y383" s="50">
        <v>382</v>
      </c>
    </row>
    <row r="384" spans="1:25" x14ac:dyDescent="0.8">
      <c r="A384" s="46" t="s">
        <v>7298</v>
      </c>
      <c r="B384" s="46" t="str">
        <f>IFERROR(IF(A384="","",A384&amp;COUNTIF(A$2:A384,A384)),"")</f>
        <v>社会38</v>
      </c>
      <c r="C384" s="49" t="s">
        <v>4094</v>
      </c>
      <c r="D384" s="50">
        <v>383</v>
      </c>
      <c r="E384" s="49" t="s">
        <v>69</v>
      </c>
      <c r="F384" s="49" t="s">
        <v>42</v>
      </c>
      <c r="G384" s="49" t="s">
        <v>70</v>
      </c>
      <c r="H384" s="49" t="s">
        <v>681</v>
      </c>
      <c r="K384" s="49" t="s">
        <v>4154</v>
      </c>
      <c r="L384" s="49" t="s">
        <v>440</v>
      </c>
      <c r="M384" s="49" t="s">
        <v>441</v>
      </c>
      <c r="O384" s="49" t="s">
        <v>4155</v>
      </c>
      <c r="P384" s="49" t="s">
        <v>4156</v>
      </c>
      <c r="Q384" s="50">
        <v>4500</v>
      </c>
      <c r="R384" s="50">
        <v>4950</v>
      </c>
      <c r="S384" s="49" t="s">
        <v>4157</v>
      </c>
      <c r="T384" s="49" t="s">
        <v>3789</v>
      </c>
      <c r="U384" s="49" t="s">
        <v>4158</v>
      </c>
      <c r="V384" s="49" t="s">
        <v>2383</v>
      </c>
      <c r="Y384" s="50">
        <v>383</v>
      </c>
    </row>
    <row r="385" spans="1:25" x14ac:dyDescent="0.8">
      <c r="A385" s="46" t="s">
        <v>7298</v>
      </c>
      <c r="B385" s="46" t="str">
        <f>IFERROR(IF(A385="","",A385&amp;COUNTIF(A$2:A385,A385)),"")</f>
        <v>社会39</v>
      </c>
      <c r="C385" s="49" t="s">
        <v>4094</v>
      </c>
      <c r="D385" s="50">
        <v>384</v>
      </c>
      <c r="E385" s="49" t="s">
        <v>69</v>
      </c>
      <c r="F385" s="49" t="s">
        <v>42</v>
      </c>
      <c r="G385" s="49" t="s">
        <v>70</v>
      </c>
      <c r="H385" s="49" t="s">
        <v>681</v>
      </c>
      <c r="K385" s="49" t="s">
        <v>4159</v>
      </c>
      <c r="L385" s="49" t="s">
        <v>440</v>
      </c>
      <c r="M385" s="49" t="s">
        <v>441</v>
      </c>
      <c r="O385" s="49" t="s">
        <v>4160</v>
      </c>
      <c r="P385" s="49" t="s">
        <v>4161</v>
      </c>
      <c r="Q385" s="50">
        <v>3500</v>
      </c>
      <c r="R385" s="50">
        <v>3850</v>
      </c>
      <c r="S385" s="49" t="s">
        <v>4162</v>
      </c>
      <c r="T385" s="49" t="s">
        <v>3298</v>
      </c>
      <c r="U385" s="49" t="s">
        <v>4163</v>
      </c>
      <c r="V385" s="49" t="s">
        <v>2383</v>
      </c>
      <c r="Y385" s="50">
        <v>384</v>
      </c>
    </row>
    <row r="386" spans="1:25" x14ac:dyDescent="0.8">
      <c r="A386" s="46" t="s">
        <v>7298</v>
      </c>
      <c r="B386" s="46" t="str">
        <f>IFERROR(IF(A386="","",A386&amp;COUNTIF(A$2:A386,A386)),"")</f>
        <v>社会40</v>
      </c>
      <c r="C386" s="49" t="s">
        <v>4164</v>
      </c>
      <c r="D386" s="50">
        <v>385</v>
      </c>
      <c r="E386" s="49" t="s">
        <v>69</v>
      </c>
      <c r="F386" s="49" t="s">
        <v>42</v>
      </c>
      <c r="G386" s="49" t="s">
        <v>70</v>
      </c>
      <c r="H386" s="49" t="s">
        <v>681</v>
      </c>
      <c r="K386" s="49" t="s">
        <v>4165</v>
      </c>
      <c r="L386" s="49" t="s">
        <v>440</v>
      </c>
      <c r="M386" s="49" t="s">
        <v>441</v>
      </c>
      <c r="O386" s="49" t="s">
        <v>4166</v>
      </c>
      <c r="P386" s="49" t="s">
        <v>4167</v>
      </c>
      <c r="Q386" s="50">
        <v>3500</v>
      </c>
      <c r="R386" s="50">
        <v>3850</v>
      </c>
      <c r="S386" s="49" t="s">
        <v>4168</v>
      </c>
      <c r="T386" s="49" t="s">
        <v>3835</v>
      </c>
      <c r="U386" s="49" t="s">
        <v>4169</v>
      </c>
      <c r="V386" s="49" t="s">
        <v>2383</v>
      </c>
      <c r="Y386" s="50">
        <v>385</v>
      </c>
    </row>
    <row r="387" spans="1:25" x14ac:dyDescent="0.8">
      <c r="A387" s="46" t="s">
        <v>7298</v>
      </c>
      <c r="B387" s="46" t="str">
        <f>IFERROR(IF(A387="","",A387&amp;COUNTIF(A$2:A387,A387)),"")</f>
        <v>社会41</v>
      </c>
      <c r="C387" s="49" t="s">
        <v>4164</v>
      </c>
      <c r="D387" s="50">
        <v>386</v>
      </c>
      <c r="E387" s="49" t="s">
        <v>69</v>
      </c>
      <c r="F387" s="49" t="s">
        <v>42</v>
      </c>
      <c r="G387" s="49" t="s">
        <v>70</v>
      </c>
      <c r="H387" s="49" t="s">
        <v>681</v>
      </c>
      <c r="K387" s="49" t="s">
        <v>4170</v>
      </c>
      <c r="L387" s="49" t="s">
        <v>440</v>
      </c>
      <c r="M387" s="49" t="s">
        <v>441</v>
      </c>
      <c r="O387" s="49" t="s">
        <v>4171</v>
      </c>
      <c r="P387" s="49" t="s">
        <v>4172</v>
      </c>
      <c r="Q387" s="50">
        <v>4000</v>
      </c>
      <c r="R387" s="50">
        <v>4400</v>
      </c>
      <c r="S387" s="49" t="s">
        <v>4173</v>
      </c>
      <c r="T387" s="49" t="s">
        <v>2797</v>
      </c>
      <c r="U387" s="49" t="s">
        <v>4174</v>
      </c>
      <c r="V387" s="49" t="s">
        <v>2383</v>
      </c>
      <c r="Y387" s="50">
        <v>386</v>
      </c>
    </row>
    <row r="388" spans="1:25" x14ac:dyDescent="0.8">
      <c r="A388" s="46" t="s">
        <v>7298</v>
      </c>
      <c r="B388" s="46" t="str">
        <f>IFERROR(IF(A388="","",A388&amp;COUNTIF(A$2:A388,A388)),"")</f>
        <v>社会42</v>
      </c>
      <c r="C388" s="49" t="s">
        <v>4164</v>
      </c>
      <c r="D388" s="50">
        <v>387</v>
      </c>
      <c r="E388" s="49" t="s">
        <v>69</v>
      </c>
      <c r="F388" s="49" t="s">
        <v>42</v>
      </c>
      <c r="G388" s="49" t="s">
        <v>70</v>
      </c>
      <c r="H388" s="49" t="s">
        <v>681</v>
      </c>
      <c r="K388" s="49" t="s">
        <v>4175</v>
      </c>
      <c r="L388" s="49" t="s">
        <v>440</v>
      </c>
      <c r="M388" s="49" t="s">
        <v>441</v>
      </c>
      <c r="O388" s="49" t="s">
        <v>4176</v>
      </c>
      <c r="P388" s="49" t="s">
        <v>4177</v>
      </c>
      <c r="Q388" s="50">
        <v>5500</v>
      </c>
      <c r="R388" s="50">
        <v>6050</v>
      </c>
      <c r="S388" s="49" t="s">
        <v>4178</v>
      </c>
      <c r="T388" s="49" t="s">
        <v>3298</v>
      </c>
      <c r="U388" s="49" t="s">
        <v>4179</v>
      </c>
      <c r="V388" s="49" t="s">
        <v>2383</v>
      </c>
      <c r="Y388" s="50">
        <v>387</v>
      </c>
    </row>
    <row r="389" spans="1:25" x14ac:dyDescent="0.8">
      <c r="A389" s="46" t="s">
        <v>7298</v>
      </c>
      <c r="B389" s="46" t="str">
        <f>IFERROR(IF(A389="","",A389&amp;COUNTIF(A$2:A389,A389)),"")</f>
        <v>社会43</v>
      </c>
      <c r="C389" s="49" t="s">
        <v>4164</v>
      </c>
      <c r="D389" s="50">
        <v>388</v>
      </c>
      <c r="E389" s="49" t="s">
        <v>69</v>
      </c>
      <c r="F389" s="49" t="s">
        <v>42</v>
      </c>
      <c r="G389" s="49" t="s">
        <v>70</v>
      </c>
      <c r="H389" s="49" t="s">
        <v>681</v>
      </c>
      <c r="K389" s="49" t="s">
        <v>4180</v>
      </c>
      <c r="L389" s="49" t="s">
        <v>440</v>
      </c>
      <c r="M389" s="49" t="s">
        <v>441</v>
      </c>
      <c r="O389" s="49" t="s">
        <v>4181</v>
      </c>
      <c r="P389" s="49" t="s">
        <v>4182</v>
      </c>
      <c r="Q389" s="50">
        <v>5000</v>
      </c>
      <c r="R389" s="50">
        <v>5500</v>
      </c>
      <c r="S389" s="49" t="s">
        <v>4183</v>
      </c>
      <c r="T389" s="49" t="s">
        <v>2797</v>
      </c>
      <c r="U389" s="49" t="s">
        <v>4184</v>
      </c>
      <c r="V389" s="49" t="s">
        <v>2383</v>
      </c>
      <c r="Y389" s="50">
        <v>388</v>
      </c>
    </row>
    <row r="390" spans="1:25" x14ac:dyDescent="0.8">
      <c r="A390" s="46" t="s">
        <v>7298</v>
      </c>
      <c r="B390" s="46" t="str">
        <f>IFERROR(IF(A390="","",A390&amp;COUNTIF(A$2:A390,A390)),"")</f>
        <v>社会44</v>
      </c>
      <c r="C390" s="49" t="s">
        <v>4164</v>
      </c>
      <c r="D390" s="50">
        <v>389</v>
      </c>
      <c r="E390" s="49" t="s">
        <v>69</v>
      </c>
      <c r="F390" s="49" t="s">
        <v>42</v>
      </c>
      <c r="G390" s="49" t="s">
        <v>70</v>
      </c>
      <c r="H390" s="49" t="s">
        <v>681</v>
      </c>
      <c r="K390" s="49" t="s">
        <v>4185</v>
      </c>
      <c r="L390" s="49" t="s">
        <v>440</v>
      </c>
      <c r="M390" s="49" t="s">
        <v>441</v>
      </c>
      <c r="O390" s="49" t="s">
        <v>4186</v>
      </c>
      <c r="P390" s="49" t="s">
        <v>4187</v>
      </c>
      <c r="Q390" s="50">
        <v>3500</v>
      </c>
      <c r="R390" s="50">
        <v>3850</v>
      </c>
      <c r="S390" s="49" t="s">
        <v>4188</v>
      </c>
      <c r="T390" s="49" t="s">
        <v>3115</v>
      </c>
      <c r="U390" s="49" t="s">
        <v>4174</v>
      </c>
      <c r="V390" s="49" t="s">
        <v>2383</v>
      </c>
      <c r="Y390" s="50">
        <v>389</v>
      </c>
    </row>
    <row r="391" spans="1:25" x14ac:dyDescent="0.8">
      <c r="A391" s="46" t="s">
        <v>7298</v>
      </c>
      <c r="B391" s="46" t="str">
        <f>IFERROR(IF(A391="","",A391&amp;COUNTIF(A$2:A391,A391)),"")</f>
        <v>社会45</v>
      </c>
      <c r="C391" s="49" t="s">
        <v>4164</v>
      </c>
      <c r="D391" s="50">
        <v>390</v>
      </c>
      <c r="E391" s="49" t="s">
        <v>69</v>
      </c>
      <c r="F391" s="49" t="s">
        <v>42</v>
      </c>
      <c r="G391" s="49" t="s">
        <v>70</v>
      </c>
      <c r="H391" s="49" t="s">
        <v>681</v>
      </c>
      <c r="K391" s="49" t="s">
        <v>4189</v>
      </c>
      <c r="L391" s="49" t="s">
        <v>440</v>
      </c>
      <c r="M391" s="49" t="s">
        <v>441</v>
      </c>
      <c r="O391" s="49" t="s">
        <v>4190</v>
      </c>
      <c r="P391" s="49" t="s">
        <v>4191</v>
      </c>
      <c r="Q391" s="50">
        <v>5500</v>
      </c>
      <c r="R391" s="50">
        <v>6050</v>
      </c>
      <c r="S391" s="49" t="s">
        <v>4192</v>
      </c>
      <c r="T391" s="49" t="s">
        <v>3298</v>
      </c>
      <c r="U391" s="49" t="s">
        <v>4193</v>
      </c>
      <c r="V391" s="49" t="s">
        <v>2383</v>
      </c>
      <c r="Y391" s="50">
        <v>390</v>
      </c>
    </row>
    <row r="392" spans="1:25" x14ac:dyDescent="0.8">
      <c r="A392" s="46" t="s">
        <v>7298</v>
      </c>
      <c r="B392" s="46" t="str">
        <f>IFERROR(IF(A392="","",A392&amp;COUNTIF(A$2:A392,A392)),"")</f>
        <v>社会46</v>
      </c>
      <c r="C392" s="49" t="s">
        <v>4164</v>
      </c>
      <c r="D392" s="50">
        <v>391</v>
      </c>
      <c r="E392" s="49" t="s">
        <v>69</v>
      </c>
      <c r="F392" s="49" t="s">
        <v>42</v>
      </c>
      <c r="G392" s="49" t="s">
        <v>70</v>
      </c>
      <c r="H392" s="49" t="s">
        <v>681</v>
      </c>
      <c r="K392" s="49" t="s">
        <v>4194</v>
      </c>
      <c r="L392" s="49" t="s">
        <v>440</v>
      </c>
      <c r="M392" s="49" t="s">
        <v>441</v>
      </c>
      <c r="O392" s="49" t="s">
        <v>4195</v>
      </c>
      <c r="P392" s="49" t="s">
        <v>4196</v>
      </c>
      <c r="Q392" s="50">
        <v>3500</v>
      </c>
      <c r="R392" s="50">
        <v>3850</v>
      </c>
      <c r="S392" s="49" t="s">
        <v>4197</v>
      </c>
      <c r="T392" s="49" t="s">
        <v>4198</v>
      </c>
      <c r="U392" s="49" t="s">
        <v>4199</v>
      </c>
      <c r="V392" s="49" t="s">
        <v>2383</v>
      </c>
      <c r="Y392" s="50">
        <v>391</v>
      </c>
    </row>
    <row r="393" spans="1:25" x14ac:dyDescent="0.8">
      <c r="A393" s="46" t="s">
        <v>7298</v>
      </c>
      <c r="B393" s="46" t="str">
        <f>IFERROR(IF(A393="","",A393&amp;COUNTIF(A$2:A393,A393)),"")</f>
        <v>社会47</v>
      </c>
      <c r="C393" s="49" t="s">
        <v>4164</v>
      </c>
      <c r="D393" s="50">
        <v>392</v>
      </c>
      <c r="E393" s="49" t="s">
        <v>69</v>
      </c>
      <c r="F393" s="49" t="s">
        <v>42</v>
      </c>
      <c r="G393" s="49" t="s">
        <v>70</v>
      </c>
      <c r="H393" s="49" t="s">
        <v>681</v>
      </c>
      <c r="K393" s="49" t="s">
        <v>4200</v>
      </c>
      <c r="L393" s="49" t="s">
        <v>440</v>
      </c>
      <c r="M393" s="49" t="s">
        <v>441</v>
      </c>
      <c r="O393" s="49" t="s">
        <v>4201</v>
      </c>
      <c r="P393" s="49" t="s">
        <v>4202</v>
      </c>
      <c r="Q393" s="50">
        <v>4200</v>
      </c>
      <c r="R393" s="50">
        <v>4620</v>
      </c>
      <c r="S393" s="49" t="s">
        <v>4203</v>
      </c>
      <c r="T393" s="49" t="s">
        <v>3558</v>
      </c>
      <c r="U393" s="49" t="s">
        <v>3299</v>
      </c>
      <c r="V393" s="49" t="s">
        <v>2383</v>
      </c>
      <c r="Y393" s="50">
        <v>392</v>
      </c>
    </row>
    <row r="394" spans="1:25" x14ac:dyDescent="0.8">
      <c r="A394" s="46" t="s">
        <v>7301</v>
      </c>
      <c r="B394" s="46" t="str">
        <f>IFERROR(IF(A394="","",A394&amp;COUNTIF(A$2:A394,A394)),"")</f>
        <v>法律・政治1</v>
      </c>
      <c r="C394" s="49" t="s">
        <v>4164</v>
      </c>
      <c r="D394" s="50">
        <v>393</v>
      </c>
      <c r="E394" s="49" t="s">
        <v>69</v>
      </c>
      <c r="F394" s="49" t="s">
        <v>44</v>
      </c>
      <c r="G394" s="49" t="s">
        <v>70</v>
      </c>
      <c r="H394" s="49" t="s">
        <v>744</v>
      </c>
      <c r="K394" s="49" t="s">
        <v>4204</v>
      </c>
      <c r="L394" s="49" t="s">
        <v>400</v>
      </c>
      <c r="M394" s="49" t="s">
        <v>401</v>
      </c>
      <c r="O394" s="49" t="s">
        <v>4205</v>
      </c>
      <c r="P394" s="49" t="s">
        <v>4206</v>
      </c>
      <c r="Q394" s="50">
        <v>4800</v>
      </c>
      <c r="R394" s="50">
        <v>5280</v>
      </c>
      <c r="S394" s="49" t="s">
        <v>4207</v>
      </c>
      <c r="T394" s="49" t="s">
        <v>2400</v>
      </c>
      <c r="U394" s="49" t="s">
        <v>4208</v>
      </c>
      <c r="V394" s="49" t="s">
        <v>2383</v>
      </c>
      <c r="Y394" s="50">
        <v>393</v>
      </c>
    </row>
    <row r="395" spans="1:25" x14ac:dyDescent="0.8">
      <c r="A395" s="46" t="s">
        <v>7301</v>
      </c>
      <c r="B395" s="46" t="str">
        <f>IFERROR(IF(A395="","",A395&amp;COUNTIF(A$2:A395,A395)),"")</f>
        <v>法律・政治2</v>
      </c>
      <c r="C395" s="49" t="s">
        <v>4164</v>
      </c>
      <c r="D395" s="50">
        <v>394</v>
      </c>
      <c r="E395" s="49" t="s">
        <v>69</v>
      </c>
      <c r="F395" s="49" t="s">
        <v>44</v>
      </c>
      <c r="G395" s="49" t="s">
        <v>70</v>
      </c>
      <c r="H395" s="49" t="s">
        <v>744</v>
      </c>
      <c r="K395" s="49" t="s">
        <v>4209</v>
      </c>
      <c r="L395" s="49" t="s">
        <v>400</v>
      </c>
      <c r="M395" s="49" t="s">
        <v>401</v>
      </c>
      <c r="O395" s="49" t="s">
        <v>4210</v>
      </c>
      <c r="P395" s="49" t="s">
        <v>4211</v>
      </c>
      <c r="Q395" s="50">
        <v>4500</v>
      </c>
      <c r="R395" s="50">
        <v>4950</v>
      </c>
      <c r="S395" s="49" t="s">
        <v>4212</v>
      </c>
      <c r="T395" s="49" t="s">
        <v>2516</v>
      </c>
      <c r="U395" s="49" t="s">
        <v>3573</v>
      </c>
      <c r="V395" s="49" t="s">
        <v>2383</v>
      </c>
      <c r="Y395" s="50">
        <v>394</v>
      </c>
    </row>
    <row r="396" spans="1:25" x14ac:dyDescent="0.8">
      <c r="A396" s="46" t="s">
        <v>7301</v>
      </c>
      <c r="B396" s="46" t="str">
        <f>IFERROR(IF(A396="","",A396&amp;COUNTIF(A$2:A396,A396)),"")</f>
        <v>法律・政治3</v>
      </c>
      <c r="C396" s="49" t="s">
        <v>4164</v>
      </c>
      <c r="D396" s="50">
        <v>395</v>
      </c>
      <c r="E396" s="49" t="s">
        <v>69</v>
      </c>
      <c r="F396" s="49" t="s">
        <v>44</v>
      </c>
      <c r="G396" s="49" t="s">
        <v>70</v>
      </c>
      <c r="H396" s="49" t="s">
        <v>744</v>
      </c>
      <c r="K396" s="49" t="s">
        <v>4213</v>
      </c>
      <c r="L396" s="49" t="s">
        <v>548</v>
      </c>
      <c r="M396" s="49" t="s">
        <v>549</v>
      </c>
      <c r="O396" s="49" t="s">
        <v>4214</v>
      </c>
      <c r="P396" s="49" t="s">
        <v>4215</v>
      </c>
      <c r="Q396" s="50">
        <v>2500</v>
      </c>
      <c r="R396" s="50">
        <v>2750</v>
      </c>
      <c r="S396" s="49" t="s">
        <v>4216</v>
      </c>
      <c r="T396" s="49" t="s">
        <v>2400</v>
      </c>
      <c r="U396" s="49" t="s">
        <v>4217</v>
      </c>
      <c r="V396" s="49" t="s">
        <v>2383</v>
      </c>
      <c r="Y396" s="50">
        <v>395</v>
      </c>
    </row>
    <row r="397" spans="1:25" x14ac:dyDescent="0.8">
      <c r="A397" s="46" t="s">
        <v>7301</v>
      </c>
      <c r="B397" s="46" t="str">
        <f>IFERROR(IF(A397="","",A397&amp;COUNTIF(A$2:A397,A397)),"")</f>
        <v>法律・政治4</v>
      </c>
      <c r="C397" s="49" t="s">
        <v>4164</v>
      </c>
      <c r="D397" s="50">
        <v>396</v>
      </c>
      <c r="E397" s="49" t="s">
        <v>69</v>
      </c>
      <c r="F397" s="49" t="s">
        <v>44</v>
      </c>
      <c r="G397" s="49" t="s">
        <v>70</v>
      </c>
      <c r="H397" s="49" t="s">
        <v>744</v>
      </c>
      <c r="K397" s="49" t="s">
        <v>4218</v>
      </c>
      <c r="L397" s="49" t="s">
        <v>554</v>
      </c>
      <c r="M397" s="49" t="s">
        <v>555</v>
      </c>
      <c r="O397" s="49" t="s">
        <v>4219</v>
      </c>
      <c r="P397" s="49" t="s">
        <v>4220</v>
      </c>
      <c r="Q397" s="50">
        <v>3000</v>
      </c>
      <c r="R397" s="50">
        <v>3300</v>
      </c>
      <c r="S397" s="49" t="s">
        <v>4221</v>
      </c>
      <c r="T397" s="49" t="s">
        <v>2516</v>
      </c>
      <c r="U397" s="49" t="s">
        <v>197</v>
      </c>
      <c r="V397" s="49" t="s">
        <v>2383</v>
      </c>
      <c r="Y397" s="50">
        <v>396</v>
      </c>
    </row>
    <row r="398" spans="1:25" x14ac:dyDescent="0.8">
      <c r="A398" s="46" t="s">
        <v>7301</v>
      </c>
      <c r="B398" s="46" t="str">
        <f>IFERROR(IF(A398="","",A398&amp;COUNTIF(A$2:A398,A398)),"")</f>
        <v>法律・政治5</v>
      </c>
      <c r="C398" s="49" t="s">
        <v>4164</v>
      </c>
      <c r="D398" s="50">
        <v>397</v>
      </c>
      <c r="E398" s="49" t="s">
        <v>69</v>
      </c>
      <c r="F398" s="49" t="s">
        <v>44</v>
      </c>
      <c r="G398" s="49" t="s">
        <v>70</v>
      </c>
      <c r="H398" s="49" t="s">
        <v>744</v>
      </c>
      <c r="L398" s="49" t="s">
        <v>554</v>
      </c>
      <c r="M398" s="49" t="s">
        <v>555</v>
      </c>
      <c r="O398" s="49" t="s">
        <v>4222</v>
      </c>
      <c r="P398" s="49" t="s">
        <v>4223</v>
      </c>
      <c r="Q398" s="50">
        <v>31600</v>
      </c>
      <c r="R398" s="50">
        <v>34760</v>
      </c>
      <c r="S398" s="49" t="s">
        <v>4224</v>
      </c>
      <c r="T398" s="49" t="s">
        <v>2516</v>
      </c>
      <c r="U398" s="49" t="s">
        <v>4225</v>
      </c>
      <c r="V398" s="49" t="s">
        <v>7291</v>
      </c>
      <c r="Y398" s="50">
        <v>397</v>
      </c>
    </row>
    <row r="399" spans="1:25" x14ac:dyDescent="0.8">
      <c r="A399" s="46" t="s">
        <v>7301</v>
      </c>
      <c r="B399" s="46" t="str">
        <f>IFERROR(IF(A399="","",A399&amp;COUNTIF(A$2:A399,A399)),"")</f>
        <v>法律・政治6</v>
      </c>
      <c r="C399" s="49" t="s">
        <v>4164</v>
      </c>
      <c r="D399" s="50">
        <v>398</v>
      </c>
      <c r="E399" s="49" t="s">
        <v>69</v>
      </c>
      <c r="F399" s="49" t="s">
        <v>44</v>
      </c>
      <c r="G399" s="49" t="s">
        <v>70</v>
      </c>
      <c r="H399" s="49" t="s">
        <v>744</v>
      </c>
      <c r="K399" s="49" t="s">
        <v>4226</v>
      </c>
      <c r="L399" s="49" t="s">
        <v>4227</v>
      </c>
      <c r="M399" s="49" t="s">
        <v>4228</v>
      </c>
      <c r="O399" s="49" t="s">
        <v>4229</v>
      </c>
      <c r="P399" s="49" t="s">
        <v>4230</v>
      </c>
      <c r="Q399" s="50">
        <v>12000</v>
      </c>
      <c r="R399" s="50">
        <v>13200</v>
      </c>
      <c r="S399" s="49" t="s">
        <v>4231</v>
      </c>
      <c r="T399" s="49" t="s">
        <v>2895</v>
      </c>
      <c r="U399" s="49" t="s">
        <v>853</v>
      </c>
      <c r="V399" s="49" t="s">
        <v>2383</v>
      </c>
      <c r="Y399" s="50">
        <v>398</v>
      </c>
    </row>
    <row r="400" spans="1:25" x14ac:dyDescent="0.8">
      <c r="A400" s="46" t="s">
        <v>7301</v>
      </c>
      <c r="B400" s="46" t="str">
        <f>IFERROR(IF(A400="","",A400&amp;COUNTIF(A$2:A400,A400)),"")</f>
        <v>法律・政治7</v>
      </c>
      <c r="C400" s="49" t="s">
        <v>4164</v>
      </c>
      <c r="D400" s="50">
        <v>399</v>
      </c>
      <c r="E400" s="49" t="s">
        <v>69</v>
      </c>
      <c r="F400" s="49" t="s">
        <v>44</v>
      </c>
      <c r="G400" s="49" t="s">
        <v>70</v>
      </c>
      <c r="H400" s="49" t="s">
        <v>744</v>
      </c>
      <c r="K400" s="49" t="s">
        <v>4232</v>
      </c>
      <c r="L400" s="49" t="s">
        <v>3643</v>
      </c>
      <c r="M400" s="49" t="s">
        <v>3644</v>
      </c>
      <c r="O400" s="49" t="s">
        <v>4233</v>
      </c>
      <c r="P400" s="49" t="s">
        <v>4234</v>
      </c>
      <c r="Q400" s="50">
        <v>3000</v>
      </c>
      <c r="R400" s="50">
        <v>3300</v>
      </c>
      <c r="S400" s="49" t="s">
        <v>4235</v>
      </c>
      <c r="T400" s="49" t="s">
        <v>2450</v>
      </c>
      <c r="U400" s="49" t="s">
        <v>277</v>
      </c>
      <c r="V400" s="49" t="s">
        <v>2383</v>
      </c>
      <c r="Y400" s="50">
        <v>399</v>
      </c>
    </row>
    <row r="401" spans="1:25" x14ac:dyDescent="0.8">
      <c r="A401" s="46" t="s">
        <v>7301</v>
      </c>
      <c r="B401" s="46" t="str">
        <f>IFERROR(IF(A401="","",A401&amp;COUNTIF(A$2:A401,A401)),"")</f>
        <v>法律・政治8</v>
      </c>
      <c r="C401" s="49" t="s">
        <v>4236</v>
      </c>
      <c r="D401" s="50">
        <v>400</v>
      </c>
      <c r="E401" s="49" t="s">
        <v>69</v>
      </c>
      <c r="F401" s="49" t="s">
        <v>44</v>
      </c>
      <c r="G401" s="49" t="s">
        <v>70</v>
      </c>
      <c r="H401" s="49" t="s">
        <v>744</v>
      </c>
      <c r="K401" s="49" t="s">
        <v>4237</v>
      </c>
      <c r="L401" s="49" t="s">
        <v>3643</v>
      </c>
      <c r="M401" s="49" t="s">
        <v>3644</v>
      </c>
      <c r="O401" s="49" t="s">
        <v>4238</v>
      </c>
      <c r="P401" s="49" t="s">
        <v>4239</v>
      </c>
      <c r="Q401" s="50">
        <v>2900</v>
      </c>
      <c r="R401" s="50">
        <v>3190</v>
      </c>
      <c r="S401" s="49" t="s">
        <v>4240</v>
      </c>
      <c r="T401" s="49" t="s">
        <v>2822</v>
      </c>
      <c r="U401" s="49" t="s">
        <v>478</v>
      </c>
      <c r="V401" s="49" t="s">
        <v>2383</v>
      </c>
      <c r="Y401" s="50">
        <v>400</v>
      </c>
    </row>
    <row r="402" spans="1:25" x14ac:dyDescent="0.8">
      <c r="A402" s="46" t="s">
        <v>7301</v>
      </c>
      <c r="B402" s="46" t="str">
        <f>IFERROR(IF(A402="","",A402&amp;COUNTIF(A$2:A402,A402)),"")</f>
        <v>法律・政治9</v>
      </c>
      <c r="C402" s="49" t="s">
        <v>4236</v>
      </c>
      <c r="D402" s="50">
        <v>401</v>
      </c>
      <c r="E402" s="49" t="s">
        <v>69</v>
      </c>
      <c r="F402" s="49" t="s">
        <v>44</v>
      </c>
      <c r="G402" s="49" t="s">
        <v>70</v>
      </c>
      <c r="H402" s="49" t="s">
        <v>744</v>
      </c>
      <c r="K402" s="49" t="s">
        <v>4241</v>
      </c>
      <c r="L402" s="49" t="s">
        <v>3643</v>
      </c>
      <c r="M402" s="49" t="s">
        <v>3644</v>
      </c>
      <c r="O402" s="49" t="s">
        <v>4242</v>
      </c>
      <c r="P402" s="49" t="s">
        <v>4243</v>
      </c>
      <c r="Q402" s="50">
        <v>2700</v>
      </c>
      <c r="R402" s="50">
        <v>2970</v>
      </c>
      <c r="S402" s="49" t="s">
        <v>4244</v>
      </c>
      <c r="T402" s="49" t="s">
        <v>2445</v>
      </c>
      <c r="U402" s="49" t="s">
        <v>1990</v>
      </c>
      <c r="V402" s="49" t="s">
        <v>2383</v>
      </c>
      <c r="Y402" s="50">
        <v>401</v>
      </c>
    </row>
    <row r="403" spans="1:25" x14ac:dyDescent="0.8">
      <c r="A403" s="46" t="s">
        <v>7301</v>
      </c>
      <c r="B403" s="46" t="str">
        <f>IFERROR(IF(A403="","",A403&amp;COUNTIF(A$2:A403,A403)),"")</f>
        <v>法律・政治10</v>
      </c>
      <c r="C403" s="49" t="s">
        <v>4236</v>
      </c>
      <c r="D403" s="50">
        <v>402</v>
      </c>
      <c r="E403" s="49" t="s">
        <v>69</v>
      </c>
      <c r="F403" s="49" t="s">
        <v>44</v>
      </c>
      <c r="G403" s="49" t="s">
        <v>70</v>
      </c>
      <c r="H403" s="49" t="s">
        <v>744</v>
      </c>
      <c r="K403" s="49" t="s">
        <v>4245</v>
      </c>
      <c r="L403" s="49" t="s">
        <v>3643</v>
      </c>
      <c r="M403" s="49" t="s">
        <v>3644</v>
      </c>
      <c r="O403" s="49" t="s">
        <v>4246</v>
      </c>
      <c r="P403" s="49" t="s">
        <v>4247</v>
      </c>
      <c r="Q403" s="50">
        <v>8000</v>
      </c>
      <c r="R403" s="50">
        <v>8800</v>
      </c>
      <c r="S403" s="49" t="s">
        <v>4248</v>
      </c>
      <c r="T403" s="49" t="s">
        <v>2445</v>
      </c>
      <c r="U403" s="49" t="s">
        <v>817</v>
      </c>
      <c r="V403" s="49" t="s">
        <v>2383</v>
      </c>
      <c r="Y403" s="50">
        <v>402</v>
      </c>
    </row>
    <row r="404" spans="1:25" x14ac:dyDescent="0.8">
      <c r="A404" s="46" t="s">
        <v>7301</v>
      </c>
      <c r="B404" s="46" t="str">
        <f>IFERROR(IF(A404="","",A404&amp;COUNTIF(A$2:A404,A404)),"")</f>
        <v>法律・政治11</v>
      </c>
      <c r="C404" s="49" t="s">
        <v>4236</v>
      </c>
      <c r="D404" s="50">
        <v>403</v>
      </c>
      <c r="E404" s="49" t="s">
        <v>69</v>
      </c>
      <c r="F404" s="49" t="s">
        <v>44</v>
      </c>
      <c r="G404" s="49" t="s">
        <v>70</v>
      </c>
      <c r="H404" s="49" t="s">
        <v>744</v>
      </c>
      <c r="K404" s="49" t="s">
        <v>4249</v>
      </c>
      <c r="L404" s="49" t="s">
        <v>3643</v>
      </c>
      <c r="M404" s="49" t="s">
        <v>3644</v>
      </c>
      <c r="O404" s="49" t="s">
        <v>4250</v>
      </c>
      <c r="P404" s="49" t="s">
        <v>4251</v>
      </c>
      <c r="Q404" s="50">
        <v>8000</v>
      </c>
      <c r="R404" s="50">
        <v>8800</v>
      </c>
      <c r="S404" s="49" t="s">
        <v>4252</v>
      </c>
      <c r="T404" s="49" t="s">
        <v>2456</v>
      </c>
      <c r="U404" s="49" t="s">
        <v>197</v>
      </c>
      <c r="V404" s="49" t="s">
        <v>2383</v>
      </c>
      <c r="Y404" s="50">
        <v>403</v>
      </c>
    </row>
    <row r="405" spans="1:25" x14ac:dyDescent="0.8">
      <c r="A405" s="46" t="s">
        <v>7301</v>
      </c>
      <c r="B405" s="46" t="str">
        <f>IFERROR(IF(A405="","",A405&amp;COUNTIF(A$2:A405,A405)),"")</f>
        <v>法律・政治12</v>
      </c>
      <c r="C405" s="49" t="s">
        <v>4236</v>
      </c>
      <c r="D405" s="50">
        <v>404</v>
      </c>
      <c r="E405" s="49" t="s">
        <v>69</v>
      </c>
      <c r="F405" s="49" t="s">
        <v>44</v>
      </c>
      <c r="G405" s="49" t="s">
        <v>70</v>
      </c>
      <c r="H405" s="49" t="s">
        <v>744</v>
      </c>
      <c r="K405" s="49" t="s">
        <v>4253</v>
      </c>
      <c r="L405" s="49" t="s">
        <v>3643</v>
      </c>
      <c r="M405" s="49" t="s">
        <v>3644</v>
      </c>
      <c r="O405" s="49" t="s">
        <v>4254</v>
      </c>
      <c r="P405" s="49" t="s">
        <v>4255</v>
      </c>
      <c r="Q405" s="50">
        <v>15000</v>
      </c>
      <c r="R405" s="50">
        <v>16500</v>
      </c>
      <c r="S405" s="49" t="s">
        <v>4256</v>
      </c>
      <c r="T405" s="49" t="s">
        <v>2450</v>
      </c>
      <c r="U405" s="49" t="s">
        <v>4257</v>
      </c>
      <c r="V405" s="49" t="s">
        <v>2383</v>
      </c>
      <c r="Y405" s="50">
        <v>404</v>
      </c>
    </row>
    <row r="406" spans="1:25" x14ac:dyDescent="0.8">
      <c r="A406" s="46" t="s">
        <v>7301</v>
      </c>
      <c r="B406" s="46" t="str">
        <f>IFERROR(IF(A406="","",A406&amp;COUNTIF(A$2:A406,A406)),"")</f>
        <v>法律・政治13</v>
      </c>
      <c r="C406" s="49" t="s">
        <v>4236</v>
      </c>
      <c r="D406" s="50">
        <v>405</v>
      </c>
      <c r="E406" s="49" t="s">
        <v>69</v>
      </c>
      <c r="F406" s="49" t="s">
        <v>44</v>
      </c>
      <c r="G406" s="49" t="s">
        <v>70</v>
      </c>
      <c r="H406" s="49" t="s">
        <v>744</v>
      </c>
      <c r="K406" s="49" t="s">
        <v>4258</v>
      </c>
      <c r="L406" s="49" t="s">
        <v>3643</v>
      </c>
      <c r="M406" s="49" t="s">
        <v>3644</v>
      </c>
      <c r="O406" s="49" t="s">
        <v>4259</v>
      </c>
      <c r="P406" s="49" t="s">
        <v>4260</v>
      </c>
      <c r="Q406" s="50">
        <v>4500</v>
      </c>
      <c r="R406" s="50">
        <v>4950</v>
      </c>
      <c r="S406" s="49" t="s">
        <v>4261</v>
      </c>
      <c r="T406" s="49" t="s">
        <v>2450</v>
      </c>
      <c r="U406" s="49" t="s">
        <v>171</v>
      </c>
      <c r="V406" s="49" t="s">
        <v>2383</v>
      </c>
      <c r="Y406" s="50">
        <v>405</v>
      </c>
    </row>
    <row r="407" spans="1:25" x14ac:dyDescent="0.8">
      <c r="A407" s="46" t="s">
        <v>7301</v>
      </c>
      <c r="B407" s="46" t="str">
        <f>IFERROR(IF(A407="","",A407&amp;COUNTIF(A$2:A407,A407)),"")</f>
        <v>法律・政治14</v>
      </c>
      <c r="C407" s="49" t="s">
        <v>4236</v>
      </c>
      <c r="D407" s="50">
        <v>406</v>
      </c>
      <c r="E407" s="49" t="s">
        <v>69</v>
      </c>
      <c r="F407" s="49" t="s">
        <v>44</v>
      </c>
      <c r="G407" s="49" t="s">
        <v>70</v>
      </c>
      <c r="H407" s="49" t="s">
        <v>744</v>
      </c>
      <c r="K407" s="49" t="s">
        <v>4262</v>
      </c>
      <c r="L407" s="49" t="s">
        <v>416</v>
      </c>
      <c r="M407" s="49" t="s">
        <v>417</v>
      </c>
      <c r="O407" s="49" t="s">
        <v>4263</v>
      </c>
      <c r="P407" s="49" t="s">
        <v>4264</v>
      </c>
      <c r="Q407" s="50">
        <v>3200</v>
      </c>
      <c r="R407" s="50">
        <v>3520</v>
      </c>
      <c r="S407" s="49" t="s">
        <v>4265</v>
      </c>
      <c r="T407" s="49" t="s">
        <v>2516</v>
      </c>
      <c r="U407" s="49" t="s">
        <v>604</v>
      </c>
      <c r="V407" s="49" t="s">
        <v>2383</v>
      </c>
      <c r="Y407" s="50">
        <v>406</v>
      </c>
    </row>
    <row r="408" spans="1:25" x14ac:dyDescent="0.8">
      <c r="A408" s="46" t="s">
        <v>7301</v>
      </c>
      <c r="B408" s="46" t="str">
        <f>IFERROR(IF(A408="","",A408&amp;COUNTIF(A$2:A408,A408)),"")</f>
        <v>法律・政治15</v>
      </c>
      <c r="C408" s="49" t="s">
        <v>4236</v>
      </c>
      <c r="D408" s="50">
        <v>407</v>
      </c>
      <c r="E408" s="49" t="s">
        <v>69</v>
      </c>
      <c r="F408" s="49" t="s">
        <v>44</v>
      </c>
      <c r="G408" s="49" t="s">
        <v>70</v>
      </c>
      <c r="H408" s="49" t="s">
        <v>744</v>
      </c>
      <c r="K408" s="49" t="s">
        <v>4266</v>
      </c>
      <c r="L408" s="49" t="s">
        <v>416</v>
      </c>
      <c r="M408" s="49" t="s">
        <v>417</v>
      </c>
      <c r="O408" s="49" t="s">
        <v>4267</v>
      </c>
      <c r="P408" s="49" t="s">
        <v>4268</v>
      </c>
      <c r="Q408" s="50">
        <v>5600</v>
      </c>
      <c r="R408" s="50">
        <v>6160</v>
      </c>
      <c r="S408" s="49" t="s">
        <v>4269</v>
      </c>
      <c r="T408" s="49" t="s">
        <v>2435</v>
      </c>
      <c r="U408" s="49" t="s">
        <v>532</v>
      </c>
      <c r="V408" s="49" t="s">
        <v>2383</v>
      </c>
      <c r="Y408" s="50">
        <v>407</v>
      </c>
    </row>
    <row r="409" spans="1:25" x14ac:dyDescent="0.8">
      <c r="A409" s="46" t="s">
        <v>7301</v>
      </c>
      <c r="B409" s="46" t="str">
        <f>IFERROR(IF(A409="","",A409&amp;COUNTIF(A$2:A409,A409)),"")</f>
        <v>法律・政治16</v>
      </c>
      <c r="C409" s="49" t="s">
        <v>4236</v>
      </c>
      <c r="D409" s="50">
        <v>408</v>
      </c>
      <c r="E409" s="49" t="s">
        <v>69</v>
      </c>
      <c r="F409" s="49" t="s">
        <v>44</v>
      </c>
      <c r="G409" s="49" t="s">
        <v>70</v>
      </c>
      <c r="H409" s="49" t="s">
        <v>744</v>
      </c>
      <c r="K409" s="49" t="s">
        <v>4270</v>
      </c>
      <c r="L409" s="49" t="s">
        <v>703</v>
      </c>
      <c r="M409" s="49" t="s">
        <v>704</v>
      </c>
      <c r="O409" s="49" t="s">
        <v>4271</v>
      </c>
      <c r="P409" s="49" t="s">
        <v>4272</v>
      </c>
      <c r="Q409" s="50">
        <v>6000</v>
      </c>
      <c r="R409" s="50">
        <v>6600</v>
      </c>
      <c r="S409" s="49" t="s">
        <v>4273</v>
      </c>
      <c r="T409" s="49" t="s">
        <v>3533</v>
      </c>
      <c r="U409" s="49" t="s">
        <v>4274</v>
      </c>
      <c r="V409" s="49" t="s">
        <v>7291</v>
      </c>
      <c r="Y409" s="50">
        <v>408</v>
      </c>
    </row>
    <row r="410" spans="1:25" x14ac:dyDescent="0.8">
      <c r="A410" s="46" t="s">
        <v>7301</v>
      </c>
      <c r="B410" s="46" t="str">
        <f>IFERROR(IF(A410="","",A410&amp;COUNTIF(A$2:A410,A410)),"")</f>
        <v>法律・政治17</v>
      </c>
      <c r="C410" s="49" t="s">
        <v>4236</v>
      </c>
      <c r="D410" s="50">
        <v>409</v>
      </c>
      <c r="E410" s="49" t="s">
        <v>69</v>
      </c>
      <c r="F410" s="49" t="s">
        <v>44</v>
      </c>
      <c r="G410" s="49" t="s">
        <v>70</v>
      </c>
      <c r="H410" s="49" t="s">
        <v>744</v>
      </c>
      <c r="K410" s="49" t="s">
        <v>4275</v>
      </c>
      <c r="L410" s="49" t="s">
        <v>703</v>
      </c>
      <c r="M410" s="49" t="s">
        <v>704</v>
      </c>
      <c r="O410" s="49" t="s">
        <v>4276</v>
      </c>
      <c r="P410" s="49" t="s">
        <v>4272</v>
      </c>
      <c r="Q410" s="50">
        <v>7500</v>
      </c>
      <c r="R410" s="50">
        <v>8250</v>
      </c>
      <c r="S410" s="49" t="s">
        <v>4277</v>
      </c>
      <c r="T410" s="49" t="s">
        <v>4278</v>
      </c>
      <c r="U410" s="49" t="s">
        <v>4279</v>
      </c>
      <c r="V410" s="49" t="s">
        <v>7291</v>
      </c>
      <c r="Y410" s="50">
        <v>409</v>
      </c>
    </row>
    <row r="411" spans="1:25" x14ac:dyDescent="0.8">
      <c r="A411" s="46" t="s">
        <v>7301</v>
      </c>
      <c r="B411" s="46" t="str">
        <f>IFERROR(IF(A411="","",A411&amp;COUNTIF(A$2:A411,A411)),"")</f>
        <v>法律・政治18</v>
      </c>
      <c r="C411" s="49" t="s">
        <v>4236</v>
      </c>
      <c r="D411" s="50">
        <v>410</v>
      </c>
      <c r="E411" s="49" t="s">
        <v>69</v>
      </c>
      <c r="F411" s="49" t="s">
        <v>44</v>
      </c>
      <c r="G411" s="49" t="s">
        <v>70</v>
      </c>
      <c r="H411" s="49" t="s">
        <v>744</v>
      </c>
      <c r="K411" s="49" t="s">
        <v>4280</v>
      </c>
      <c r="L411" s="49" t="s">
        <v>703</v>
      </c>
      <c r="M411" s="49" t="s">
        <v>704</v>
      </c>
      <c r="O411" s="49" t="s">
        <v>4281</v>
      </c>
      <c r="P411" s="49" t="s">
        <v>4272</v>
      </c>
      <c r="Q411" s="50">
        <v>5500</v>
      </c>
      <c r="R411" s="50">
        <v>6050</v>
      </c>
      <c r="S411" s="49" t="s">
        <v>4282</v>
      </c>
      <c r="T411" s="49" t="s">
        <v>4283</v>
      </c>
      <c r="U411" s="49" t="s">
        <v>4284</v>
      </c>
      <c r="V411" s="49" t="s">
        <v>7291</v>
      </c>
      <c r="Y411" s="50">
        <v>410</v>
      </c>
    </row>
    <row r="412" spans="1:25" x14ac:dyDescent="0.8">
      <c r="A412" s="46" t="s">
        <v>7301</v>
      </c>
      <c r="B412" s="46" t="str">
        <f>IFERROR(IF(A412="","",A412&amp;COUNTIF(A$2:A412,A412)),"")</f>
        <v>法律・政治19</v>
      </c>
      <c r="C412" s="49" t="s">
        <v>4236</v>
      </c>
      <c r="D412" s="50">
        <v>411</v>
      </c>
      <c r="E412" s="49" t="s">
        <v>69</v>
      </c>
      <c r="F412" s="49" t="s">
        <v>44</v>
      </c>
      <c r="G412" s="49" t="s">
        <v>70</v>
      </c>
      <c r="H412" s="49" t="s">
        <v>744</v>
      </c>
      <c r="K412" s="49" t="s">
        <v>4285</v>
      </c>
      <c r="L412" s="49" t="s">
        <v>703</v>
      </c>
      <c r="M412" s="49" t="s">
        <v>704</v>
      </c>
      <c r="O412" s="49" t="s">
        <v>4286</v>
      </c>
      <c r="P412" s="49" t="s">
        <v>4272</v>
      </c>
      <c r="Q412" s="50">
        <v>7000</v>
      </c>
      <c r="R412" s="50">
        <v>7700</v>
      </c>
      <c r="S412" s="49" t="s">
        <v>4287</v>
      </c>
      <c r="T412" s="49" t="s">
        <v>4288</v>
      </c>
      <c r="U412" s="49" t="s">
        <v>4289</v>
      </c>
      <c r="V412" s="49" t="s">
        <v>7291</v>
      </c>
      <c r="Y412" s="50">
        <v>411</v>
      </c>
    </row>
    <row r="413" spans="1:25" x14ac:dyDescent="0.8">
      <c r="A413" s="46" t="s">
        <v>7301</v>
      </c>
      <c r="B413" s="46" t="str">
        <f>IFERROR(IF(A413="","",A413&amp;COUNTIF(A$2:A413,A413)),"")</f>
        <v>法律・政治20</v>
      </c>
      <c r="C413" s="49" t="s">
        <v>4236</v>
      </c>
      <c r="D413" s="50">
        <v>412</v>
      </c>
      <c r="E413" s="49" t="s">
        <v>69</v>
      </c>
      <c r="F413" s="49" t="s">
        <v>44</v>
      </c>
      <c r="G413" s="49" t="s">
        <v>70</v>
      </c>
      <c r="H413" s="49" t="s">
        <v>744</v>
      </c>
      <c r="K413" s="49" t="s">
        <v>4290</v>
      </c>
      <c r="L413" s="49" t="s">
        <v>703</v>
      </c>
      <c r="M413" s="49" t="s">
        <v>704</v>
      </c>
      <c r="O413" s="49" t="s">
        <v>4291</v>
      </c>
      <c r="P413" s="49" t="s">
        <v>4292</v>
      </c>
      <c r="Q413" s="50">
        <v>6000</v>
      </c>
      <c r="R413" s="50">
        <v>6600</v>
      </c>
      <c r="S413" s="49" t="s">
        <v>4293</v>
      </c>
      <c r="T413" s="49" t="s">
        <v>4294</v>
      </c>
      <c r="U413" s="49" t="s">
        <v>4295</v>
      </c>
      <c r="V413" s="49" t="s">
        <v>7291</v>
      </c>
      <c r="Y413" s="50">
        <v>412</v>
      </c>
    </row>
    <row r="414" spans="1:25" x14ac:dyDescent="0.8">
      <c r="A414" s="46" t="s">
        <v>7301</v>
      </c>
      <c r="B414" s="46" t="str">
        <f>IFERROR(IF(A414="","",A414&amp;COUNTIF(A$2:A414,A414)),"")</f>
        <v>法律・政治21</v>
      </c>
      <c r="C414" s="49" t="s">
        <v>4236</v>
      </c>
      <c r="D414" s="50">
        <v>413</v>
      </c>
      <c r="E414" s="49" t="s">
        <v>69</v>
      </c>
      <c r="F414" s="49" t="s">
        <v>44</v>
      </c>
      <c r="G414" s="49" t="s">
        <v>70</v>
      </c>
      <c r="H414" s="49" t="s">
        <v>744</v>
      </c>
      <c r="K414" s="49" t="s">
        <v>4296</v>
      </c>
      <c r="L414" s="49" t="s">
        <v>703</v>
      </c>
      <c r="M414" s="49" t="s">
        <v>704</v>
      </c>
      <c r="O414" s="49" t="s">
        <v>4297</v>
      </c>
      <c r="P414" s="49" t="s">
        <v>4292</v>
      </c>
      <c r="Q414" s="50">
        <v>8000</v>
      </c>
      <c r="R414" s="50">
        <v>8800</v>
      </c>
      <c r="S414" s="49" t="s">
        <v>4298</v>
      </c>
      <c r="T414" s="49" t="s">
        <v>4299</v>
      </c>
      <c r="U414" s="49" t="s">
        <v>4300</v>
      </c>
      <c r="V414" s="49" t="s">
        <v>7291</v>
      </c>
      <c r="Y414" s="50">
        <v>413</v>
      </c>
    </row>
    <row r="415" spans="1:25" x14ac:dyDescent="0.8">
      <c r="A415" s="46" t="s">
        <v>7301</v>
      </c>
      <c r="B415" s="46" t="str">
        <f>IFERROR(IF(A415="","",A415&amp;COUNTIF(A$2:A415,A415)),"")</f>
        <v>法律・政治22</v>
      </c>
      <c r="C415" s="49" t="s">
        <v>4236</v>
      </c>
      <c r="D415" s="50">
        <v>414</v>
      </c>
      <c r="E415" s="49" t="s">
        <v>69</v>
      </c>
      <c r="F415" s="49" t="s">
        <v>44</v>
      </c>
      <c r="G415" s="49" t="s">
        <v>70</v>
      </c>
      <c r="H415" s="49" t="s">
        <v>744</v>
      </c>
      <c r="K415" s="49" t="s">
        <v>4301</v>
      </c>
      <c r="L415" s="49" t="s">
        <v>703</v>
      </c>
      <c r="M415" s="49" t="s">
        <v>704</v>
      </c>
      <c r="O415" s="49" t="s">
        <v>4302</v>
      </c>
      <c r="P415" s="49" t="s">
        <v>4292</v>
      </c>
      <c r="Q415" s="50">
        <v>8000</v>
      </c>
      <c r="R415" s="50">
        <v>8800</v>
      </c>
      <c r="S415" s="49" t="s">
        <v>4303</v>
      </c>
      <c r="T415" s="49" t="s">
        <v>4304</v>
      </c>
      <c r="U415" s="49" t="s">
        <v>4305</v>
      </c>
      <c r="V415" s="49" t="s">
        <v>7291</v>
      </c>
      <c r="Y415" s="50">
        <v>414</v>
      </c>
    </row>
    <row r="416" spans="1:25" x14ac:dyDescent="0.8">
      <c r="A416" s="46" t="s">
        <v>7301</v>
      </c>
      <c r="B416" s="46" t="str">
        <f>IFERROR(IF(A416="","",A416&amp;COUNTIF(A$2:A416,A416)),"")</f>
        <v>法律・政治23</v>
      </c>
      <c r="C416" s="49" t="s">
        <v>4236</v>
      </c>
      <c r="D416" s="50">
        <v>415</v>
      </c>
      <c r="E416" s="49" t="s">
        <v>69</v>
      </c>
      <c r="F416" s="49" t="s">
        <v>44</v>
      </c>
      <c r="G416" s="49" t="s">
        <v>70</v>
      </c>
      <c r="H416" s="49" t="s">
        <v>744</v>
      </c>
      <c r="K416" s="49" t="s">
        <v>4306</v>
      </c>
      <c r="L416" s="49" t="s">
        <v>703</v>
      </c>
      <c r="M416" s="49" t="s">
        <v>704</v>
      </c>
      <c r="O416" s="49" t="s">
        <v>4307</v>
      </c>
      <c r="P416" s="49" t="s">
        <v>4308</v>
      </c>
      <c r="Q416" s="50">
        <v>6500</v>
      </c>
      <c r="R416" s="50">
        <v>7150</v>
      </c>
      <c r="S416" s="49" t="s">
        <v>4309</v>
      </c>
      <c r="T416" s="49" t="s">
        <v>4278</v>
      </c>
      <c r="U416" s="49" t="s">
        <v>4310</v>
      </c>
      <c r="V416" s="49" t="s">
        <v>7291</v>
      </c>
      <c r="Y416" s="50">
        <v>415</v>
      </c>
    </row>
    <row r="417" spans="1:25" x14ac:dyDescent="0.8">
      <c r="A417" s="46" t="s">
        <v>7301</v>
      </c>
      <c r="B417" s="46" t="str">
        <f>IFERROR(IF(A417="","",A417&amp;COUNTIF(A$2:A417,A417)),"")</f>
        <v>法律・政治24</v>
      </c>
      <c r="C417" s="49" t="s">
        <v>4311</v>
      </c>
      <c r="D417" s="50">
        <v>416</v>
      </c>
      <c r="E417" s="49" t="s">
        <v>69</v>
      </c>
      <c r="F417" s="49" t="s">
        <v>44</v>
      </c>
      <c r="G417" s="49" t="s">
        <v>70</v>
      </c>
      <c r="H417" s="49" t="s">
        <v>744</v>
      </c>
      <c r="K417" s="49" t="s">
        <v>4312</v>
      </c>
      <c r="L417" s="49" t="s">
        <v>703</v>
      </c>
      <c r="M417" s="49" t="s">
        <v>704</v>
      </c>
      <c r="O417" s="49" t="s">
        <v>4313</v>
      </c>
      <c r="P417" s="49" t="s">
        <v>4308</v>
      </c>
      <c r="Q417" s="50">
        <v>9000</v>
      </c>
      <c r="R417" s="50">
        <v>9900</v>
      </c>
      <c r="S417" s="49" t="s">
        <v>4314</v>
      </c>
      <c r="T417" s="49" t="s">
        <v>4283</v>
      </c>
      <c r="U417" s="49" t="s">
        <v>4315</v>
      </c>
      <c r="V417" s="49" t="s">
        <v>7291</v>
      </c>
      <c r="Y417" s="50">
        <v>416</v>
      </c>
    </row>
    <row r="418" spans="1:25" x14ac:dyDescent="0.8">
      <c r="A418" s="46" t="s">
        <v>7301</v>
      </c>
      <c r="B418" s="46" t="str">
        <f>IFERROR(IF(A418="","",A418&amp;COUNTIF(A$2:A418,A418)),"")</f>
        <v>法律・政治25</v>
      </c>
      <c r="C418" s="49" t="s">
        <v>4311</v>
      </c>
      <c r="D418" s="50">
        <v>417</v>
      </c>
      <c r="E418" s="49" t="s">
        <v>69</v>
      </c>
      <c r="F418" s="49" t="s">
        <v>44</v>
      </c>
      <c r="G418" s="49" t="s">
        <v>70</v>
      </c>
      <c r="H418" s="49" t="s">
        <v>744</v>
      </c>
      <c r="K418" s="49" t="s">
        <v>4316</v>
      </c>
      <c r="L418" s="49" t="s">
        <v>703</v>
      </c>
      <c r="M418" s="49" t="s">
        <v>704</v>
      </c>
      <c r="O418" s="49" t="s">
        <v>4317</v>
      </c>
      <c r="P418" s="49" t="s">
        <v>4308</v>
      </c>
      <c r="Q418" s="50">
        <v>6500</v>
      </c>
      <c r="R418" s="50">
        <v>7150</v>
      </c>
      <c r="S418" s="49" t="s">
        <v>4318</v>
      </c>
      <c r="T418" s="49" t="s">
        <v>4319</v>
      </c>
      <c r="U418" s="49" t="s">
        <v>4320</v>
      </c>
      <c r="V418" s="49" t="s">
        <v>7291</v>
      </c>
      <c r="Y418" s="50">
        <v>417</v>
      </c>
    </row>
    <row r="419" spans="1:25" x14ac:dyDescent="0.8">
      <c r="A419" s="46" t="s">
        <v>7301</v>
      </c>
      <c r="B419" s="46" t="str">
        <f>IFERROR(IF(A419="","",A419&amp;COUNTIF(A$2:A419,A419)),"")</f>
        <v>法律・政治26</v>
      </c>
      <c r="C419" s="49" t="s">
        <v>4311</v>
      </c>
      <c r="D419" s="50">
        <v>418</v>
      </c>
      <c r="E419" s="49" t="s">
        <v>69</v>
      </c>
      <c r="F419" s="49" t="s">
        <v>44</v>
      </c>
      <c r="G419" s="49" t="s">
        <v>70</v>
      </c>
      <c r="H419" s="49" t="s">
        <v>744</v>
      </c>
      <c r="K419" s="49" t="s">
        <v>4321</v>
      </c>
      <c r="L419" s="49" t="s">
        <v>703</v>
      </c>
      <c r="M419" s="49" t="s">
        <v>704</v>
      </c>
      <c r="O419" s="49" t="s">
        <v>4322</v>
      </c>
      <c r="P419" s="49" t="s">
        <v>4323</v>
      </c>
      <c r="Q419" s="50">
        <v>5000</v>
      </c>
      <c r="R419" s="50">
        <v>5500</v>
      </c>
      <c r="S419" s="49" t="s">
        <v>4324</v>
      </c>
      <c r="T419" s="49" t="s">
        <v>4319</v>
      </c>
      <c r="U419" s="49" t="s">
        <v>4325</v>
      </c>
      <c r="V419" s="49" t="s">
        <v>2383</v>
      </c>
      <c r="Y419" s="50">
        <v>418</v>
      </c>
    </row>
    <row r="420" spans="1:25" x14ac:dyDescent="0.8">
      <c r="A420" s="46" t="s">
        <v>7301</v>
      </c>
      <c r="B420" s="46" t="str">
        <f>IFERROR(IF(A420="","",A420&amp;COUNTIF(A$2:A420,A420)),"")</f>
        <v>法律・政治27</v>
      </c>
      <c r="C420" s="49" t="s">
        <v>4311</v>
      </c>
      <c r="D420" s="50">
        <v>419</v>
      </c>
      <c r="E420" s="49" t="s">
        <v>69</v>
      </c>
      <c r="F420" s="49" t="s">
        <v>44</v>
      </c>
      <c r="G420" s="49" t="s">
        <v>70</v>
      </c>
      <c r="H420" s="49" t="s">
        <v>744</v>
      </c>
      <c r="K420" s="49" t="s">
        <v>4326</v>
      </c>
      <c r="L420" s="49" t="s">
        <v>703</v>
      </c>
      <c r="M420" s="49" t="s">
        <v>704</v>
      </c>
      <c r="O420" s="49" t="s">
        <v>4327</v>
      </c>
      <c r="P420" s="49" t="s">
        <v>4328</v>
      </c>
      <c r="Q420" s="50">
        <v>4000</v>
      </c>
      <c r="R420" s="50">
        <v>4400</v>
      </c>
      <c r="S420" s="49" t="s">
        <v>4329</v>
      </c>
      <c r="T420" s="49" t="s">
        <v>4330</v>
      </c>
      <c r="U420" s="49" t="s">
        <v>4331</v>
      </c>
      <c r="V420" s="49" t="s">
        <v>7291</v>
      </c>
      <c r="Y420" s="50">
        <v>419</v>
      </c>
    </row>
    <row r="421" spans="1:25" x14ac:dyDescent="0.8">
      <c r="A421" s="46" t="s">
        <v>7301</v>
      </c>
      <c r="B421" s="46" t="str">
        <f>IFERROR(IF(A421="","",A421&amp;COUNTIF(A$2:A421,A421)),"")</f>
        <v>法律・政治28</v>
      </c>
      <c r="C421" s="49" t="s">
        <v>4311</v>
      </c>
      <c r="D421" s="50">
        <v>420</v>
      </c>
      <c r="E421" s="49" t="s">
        <v>69</v>
      </c>
      <c r="F421" s="49" t="s">
        <v>44</v>
      </c>
      <c r="G421" s="49" t="s">
        <v>70</v>
      </c>
      <c r="H421" s="49" t="s">
        <v>744</v>
      </c>
      <c r="K421" s="49" t="s">
        <v>4332</v>
      </c>
      <c r="L421" s="49" t="s">
        <v>703</v>
      </c>
      <c r="M421" s="49" t="s">
        <v>704</v>
      </c>
      <c r="O421" s="49" t="s">
        <v>4333</v>
      </c>
      <c r="P421" s="49" t="s">
        <v>4334</v>
      </c>
      <c r="Q421" s="50">
        <v>4000</v>
      </c>
      <c r="R421" s="50">
        <v>4400</v>
      </c>
      <c r="S421" s="49" t="s">
        <v>4335</v>
      </c>
      <c r="T421" s="49" t="s">
        <v>4319</v>
      </c>
      <c r="U421" s="49" t="s">
        <v>4336</v>
      </c>
      <c r="V421" s="49" t="s">
        <v>7291</v>
      </c>
      <c r="Y421" s="50">
        <v>420</v>
      </c>
    </row>
    <row r="422" spans="1:25" x14ac:dyDescent="0.8">
      <c r="A422" s="46" t="s">
        <v>7301</v>
      </c>
      <c r="B422" s="46" t="str">
        <f>IFERROR(IF(A422="","",A422&amp;COUNTIF(A$2:A422,A422)),"")</f>
        <v>法律・政治29</v>
      </c>
      <c r="C422" s="49" t="s">
        <v>4311</v>
      </c>
      <c r="D422" s="50">
        <v>421</v>
      </c>
      <c r="E422" s="49" t="s">
        <v>69</v>
      </c>
      <c r="F422" s="49" t="s">
        <v>44</v>
      </c>
      <c r="G422" s="49" t="s">
        <v>70</v>
      </c>
      <c r="H422" s="49" t="s">
        <v>744</v>
      </c>
      <c r="K422" s="49" t="s">
        <v>4337</v>
      </c>
      <c r="L422" s="49" t="s">
        <v>703</v>
      </c>
      <c r="M422" s="49" t="s">
        <v>704</v>
      </c>
      <c r="O422" s="49" t="s">
        <v>4338</v>
      </c>
      <c r="P422" s="49" t="s">
        <v>4339</v>
      </c>
      <c r="Q422" s="50">
        <v>4000</v>
      </c>
      <c r="R422" s="50">
        <v>4400</v>
      </c>
      <c r="S422" s="49" t="s">
        <v>4340</v>
      </c>
      <c r="T422" s="49" t="s">
        <v>4288</v>
      </c>
      <c r="U422" s="49" t="s">
        <v>4341</v>
      </c>
      <c r="V422" s="49" t="s">
        <v>7291</v>
      </c>
      <c r="Y422" s="50">
        <v>421</v>
      </c>
    </row>
    <row r="423" spans="1:25" x14ac:dyDescent="0.8">
      <c r="A423" s="46" t="s">
        <v>7301</v>
      </c>
      <c r="B423" s="46" t="str">
        <f>IFERROR(IF(A423="","",A423&amp;COUNTIF(A$2:A423,A423)),"")</f>
        <v>法律・政治30</v>
      </c>
      <c r="C423" s="49" t="s">
        <v>4311</v>
      </c>
      <c r="D423" s="50">
        <v>422</v>
      </c>
      <c r="E423" s="49" t="s">
        <v>69</v>
      </c>
      <c r="F423" s="49" t="s">
        <v>44</v>
      </c>
      <c r="G423" s="49" t="s">
        <v>70</v>
      </c>
      <c r="H423" s="49" t="s">
        <v>744</v>
      </c>
      <c r="L423" s="49" t="s">
        <v>759</v>
      </c>
      <c r="M423" s="49" t="s">
        <v>760</v>
      </c>
      <c r="O423" s="49" t="s">
        <v>4342</v>
      </c>
      <c r="P423" s="49" t="s">
        <v>761</v>
      </c>
      <c r="Q423" s="50">
        <v>246000</v>
      </c>
      <c r="R423" s="50">
        <v>270600</v>
      </c>
      <c r="S423" s="49" t="s">
        <v>4343</v>
      </c>
      <c r="T423" s="49" t="s">
        <v>2516</v>
      </c>
      <c r="U423" s="49" t="s">
        <v>4344</v>
      </c>
      <c r="V423" s="49" t="s">
        <v>7291</v>
      </c>
      <c r="Y423" s="50">
        <v>422</v>
      </c>
    </row>
    <row r="424" spans="1:25" x14ac:dyDescent="0.8">
      <c r="A424" s="46" t="s">
        <v>7301</v>
      </c>
      <c r="B424" s="46" t="str">
        <f>IFERROR(IF(A424="","",A424&amp;COUNTIF(A$2:A424,A424)),"")</f>
        <v>法律・政治31</v>
      </c>
      <c r="C424" s="49" t="s">
        <v>4311</v>
      </c>
      <c r="D424" s="50">
        <v>423</v>
      </c>
      <c r="E424" s="49" t="s">
        <v>69</v>
      </c>
      <c r="F424" s="49" t="s">
        <v>44</v>
      </c>
      <c r="G424" s="49" t="s">
        <v>70</v>
      </c>
      <c r="H424" s="49" t="s">
        <v>744</v>
      </c>
      <c r="K424" s="49" t="s">
        <v>4345</v>
      </c>
      <c r="L424" s="49" t="s">
        <v>759</v>
      </c>
      <c r="M424" s="49" t="s">
        <v>760</v>
      </c>
      <c r="O424" s="49" t="s">
        <v>4346</v>
      </c>
      <c r="P424" s="49" t="s">
        <v>4347</v>
      </c>
      <c r="Q424" s="50">
        <v>7800</v>
      </c>
      <c r="R424" s="50">
        <v>8580</v>
      </c>
      <c r="S424" s="49" t="s">
        <v>4348</v>
      </c>
      <c r="T424" s="49" t="s">
        <v>2435</v>
      </c>
      <c r="U424" s="49" t="s">
        <v>4349</v>
      </c>
      <c r="V424" s="49" t="s">
        <v>2383</v>
      </c>
      <c r="Y424" s="50">
        <v>423</v>
      </c>
    </row>
    <row r="425" spans="1:25" x14ac:dyDescent="0.8">
      <c r="A425" s="46" t="s">
        <v>7301</v>
      </c>
      <c r="B425" s="46" t="str">
        <f>IFERROR(IF(A425="","",A425&amp;COUNTIF(A$2:A425,A425)),"")</f>
        <v>法律・政治32</v>
      </c>
      <c r="C425" s="49" t="s">
        <v>4311</v>
      </c>
      <c r="D425" s="50">
        <v>424</v>
      </c>
      <c r="E425" s="49" t="s">
        <v>69</v>
      </c>
      <c r="F425" s="49" t="s">
        <v>44</v>
      </c>
      <c r="G425" s="49" t="s">
        <v>70</v>
      </c>
      <c r="H425" s="49" t="s">
        <v>744</v>
      </c>
      <c r="K425" s="49" t="s">
        <v>4350</v>
      </c>
      <c r="L425" s="49" t="s">
        <v>759</v>
      </c>
      <c r="M425" s="49" t="s">
        <v>760</v>
      </c>
      <c r="O425" s="49" t="s">
        <v>4351</v>
      </c>
      <c r="P425" s="49" t="s">
        <v>4352</v>
      </c>
      <c r="Q425" s="50">
        <v>5500</v>
      </c>
      <c r="R425" s="50">
        <v>6050</v>
      </c>
      <c r="S425" s="49" t="s">
        <v>4353</v>
      </c>
      <c r="T425" s="49" t="s">
        <v>2394</v>
      </c>
      <c r="U425" s="49" t="s">
        <v>762</v>
      </c>
      <c r="V425" s="49" t="s">
        <v>2383</v>
      </c>
      <c r="Y425" s="50">
        <v>424</v>
      </c>
    </row>
    <row r="426" spans="1:25" x14ac:dyDescent="0.8">
      <c r="A426" s="46" t="s">
        <v>7301</v>
      </c>
      <c r="B426" s="46" t="str">
        <f>IFERROR(IF(A426="","",A426&amp;COUNTIF(A$2:A426,A426)),"")</f>
        <v>法律・政治33</v>
      </c>
      <c r="C426" s="49" t="s">
        <v>4311</v>
      </c>
      <c r="D426" s="50">
        <v>425</v>
      </c>
      <c r="E426" s="49" t="s">
        <v>69</v>
      </c>
      <c r="F426" s="49" t="s">
        <v>44</v>
      </c>
      <c r="G426" s="49" t="s">
        <v>70</v>
      </c>
      <c r="H426" s="49" t="s">
        <v>744</v>
      </c>
      <c r="K426" s="49" t="s">
        <v>4354</v>
      </c>
      <c r="L426" s="49" t="s">
        <v>759</v>
      </c>
      <c r="M426" s="49" t="s">
        <v>760</v>
      </c>
      <c r="O426" s="49" t="s">
        <v>4355</v>
      </c>
      <c r="P426" s="49" t="s">
        <v>4356</v>
      </c>
      <c r="Q426" s="50">
        <v>4500</v>
      </c>
      <c r="R426" s="50">
        <v>4950</v>
      </c>
      <c r="S426" s="49" t="s">
        <v>4357</v>
      </c>
      <c r="T426" s="49" t="s">
        <v>2409</v>
      </c>
      <c r="U426" s="49" t="s">
        <v>4358</v>
      </c>
      <c r="V426" s="49" t="s">
        <v>2383</v>
      </c>
      <c r="Y426" s="50">
        <v>425</v>
      </c>
    </row>
    <row r="427" spans="1:25" x14ac:dyDescent="0.8">
      <c r="A427" s="46" t="s">
        <v>7301</v>
      </c>
      <c r="B427" s="46" t="str">
        <f>IFERROR(IF(A427="","",A427&amp;COUNTIF(A$2:A427,A427)),"")</f>
        <v>法律・政治34</v>
      </c>
      <c r="C427" s="49" t="s">
        <v>4311</v>
      </c>
      <c r="D427" s="50">
        <v>426</v>
      </c>
      <c r="E427" s="49" t="s">
        <v>69</v>
      </c>
      <c r="F427" s="49" t="s">
        <v>44</v>
      </c>
      <c r="G427" s="49" t="s">
        <v>70</v>
      </c>
      <c r="H427" s="49" t="s">
        <v>744</v>
      </c>
      <c r="L427" s="49" t="s">
        <v>759</v>
      </c>
      <c r="M427" s="49" t="s">
        <v>760</v>
      </c>
      <c r="O427" s="49" t="s">
        <v>4359</v>
      </c>
      <c r="P427" s="49" t="s">
        <v>763</v>
      </c>
      <c r="Q427" s="50">
        <v>82000</v>
      </c>
      <c r="R427" s="50">
        <v>90200</v>
      </c>
      <c r="S427" s="49" t="s">
        <v>4360</v>
      </c>
      <c r="T427" s="49" t="s">
        <v>2435</v>
      </c>
      <c r="U427" s="49" t="s">
        <v>4361</v>
      </c>
      <c r="V427" s="49" t="s">
        <v>7291</v>
      </c>
      <c r="Y427" s="50">
        <v>426</v>
      </c>
    </row>
    <row r="428" spans="1:25" x14ac:dyDescent="0.8">
      <c r="A428" s="46" t="s">
        <v>7301</v>
      </c>
      <c r="B428" s="46" t="str">
        <f>IFERROR(IF(A428="","",A428&amp;COUNTIF(A$2:A428,A428)),"")</f>
        <v>法律・政治35</v>
      </c>
      <c r="C428" s="49" t="s">
        <v>4311</v>
      </c>
      <c r="D428" s="50">
        <v>427</v>
      </c>
      <c r="E428" s="49" t="s">
        <v>69</v>
      </c>
      <c r="F428" s="49" t="s">
        <v>44</v>
      </c>
      <c r="G428" s="49" t="s">
        <v>70</v>
      </c>
      <c r="H428" s="49" t="s">
        <v>744</v>
      </c>
      <c r="K428" s="49" t="s">
        <v>4362</v>
      </c>
      <c r="L428" s="49" t="s">
        <v>759</v>
      </c>
      <c r="M428" s="49" t="s">
        <v>760</v>
      </c>
      <c r="O428" s="49" t="s">
        <v>4363</v>
      </c>
      <c r="P428" s="49" t="s">
        <v>4364</v>
      </c>
      <c r="Q428" s="50">
        <v>20000</v>
      </c>
      <c r="R428" s="50">
        <v>22000</v>
      </c>
      <c r="S428" s="49" t="s">
        <v>4365</v>
      </c>
      <c r="T428" s="49" t="s">
        <v>2400</v>
      </c>
      <c r="U428" s="49" t="s">
        <v>4366</v>
      </c>
      <c r="V428" s="49" t="s">
        <v>2383</v>
      </c>
      <c r="Y428" s="50">
        <v>427</v>
      </c>
    </row>
    <row r="429" spans="1:25" x14ac:dyDescent="0.8">
      <c r="A429" s="46" t="s">
        <v>7301</v>
      </c>
      <c r="B429" s="46" t="str">
        <f>IFERROR(IF(A429="","",A429&amp;COUNTIF(A$2:A429,A429)),"")</f>
        <v>法律・政治36</v>
      </c>
      <c r="C429" s="49" t="s">
        <v>4311</v>
      </c>
      <c r="D429" s="50">
        <v>428</v>
      </c>
      <c r="E429" s="49" t="s">
        <v>69</v>
      </c>
      <c r="F429" s="49" t="s">
        <v>44</v>
      </c>
      <c r="G429" s="49" t="s">
        <v>70</v>
      </c>
      <c r="H429" s="49" t="s">
        <v>744</v>
      </c>
      <c r="K429" s="49" t="s">
        <v>4367</v>
      </c>
      <c r="L429" s="49" t="s">
        <v>759</v>
      </c>
      <c r="M429" s="49" t="s">
        <v>760</v>
      </c>
      <c r="O429" s="49" t="s">
        <v>4368</v>
      </c>
      <c r="P429" s="49" t="s">
        <v>4369</v>
      </c>
      <c r="Q429" s="50">
        <v>21000</v>
      </c>
      <c r="R429" s="50">
        <v>23100</v>
      </c>
      <c r="S429" s="49" t="s">
        <v>4370</v>
      </c>
      <c r="T429" s="49" t="s">
        <v>2435</v>
      </c>
      <c r="U429" s="49" t="s">
        <v>4371</v>
      </c>
      <c r="V429" s="49" t="s">
        <v>2383</v>
      </c>
      <c r="Y429" s="50">
        <v>428</v>
      </c>
    </row>
    <row r="430" spans="1:25" x14ac:dyDescent="0.8">
      <c r="A430" s="46" t="s">
        <v>7301</v>
      </c>
      <c r="B430" s="46" t="str">
        <f>IFERROR(IF(A430="","",A430&amp;COUNTIF(A$2:A430,A430)),"")</f>
        <v>法律・政治37</v>
      </c>
      <c r="C430" s="49" t="s">
        <v>4311</v>
      </c>
      <c r="D430" s="50">
        <v>429</v>
      </c>
      <c r="E430" s="49" t="s">
        <v>69</v>
      </c>
      <c r="F430" s="49" t="s">
        <v>44</v>
      </c>
      <c r="G430" s="49" t="s">
        <v>70</v>
      </c>
      <c r="H430" s="49" t="s">
        <v>744</v>
      </c>
      <c r="K430" s="49" t="s">
        <v>4372</v>
      </c>
      <c r="L430" s="49" t="s">
        <v>759</v>
      </c>
      <c r="M430" s="49" t="s">
        <v>760</v>
      </c>
      <c r="O430" s="49" t="s">
        <v>4373</v>
      </c>
      <c r="P430" s="49" t="s">
        <v>4374</v>
      </c>
      <c r="Q430" s="50">
        <v>30000</v>
      </c>
      <c r="R430" s="50">
        <v>33000</v>
      </c>
      <c r="S430" s="49" t="s">
        <v>4375</v>
      </c>
      <c r="T430" s="49" t="s">
        <v>2435</v>
      </c>
      <c r="U430" s="49" t="s">
        <v>4376</v>
      </c>
      <c r="V430" s="49" t="s">
        <v>2383</v>
      </c>
      <c r="Y430" s="50">
        <v>429</v>
      </c>
    </row>
    <row r="431" spans="1:25" x14ac:dyDescent="0.8">
      <c r="A431" s="46" t="s">
        <v>7301</v>
      </c>
      <c r="B431" s="46" t="str">
        <f>IFERROR(IF(A431="","",A431&amp;COUNTIF(A$2:A431,A431)),"")</f>
        <v>法律・政治38</v>
      </c>
      <c r="C431" s="49" t="s">
        <v>4311</v>
      </c>
      <c r="D431" s="50">
        <v>430</v>
      </c>
      <c r="E431" s="49" t="s">
        <v>69</v>
      </c>
      <c r="F431" s="49" t="s">
        <v>44</v>
      </c>
      <c r="G431" s="49" t="s">
        <v>70</v>
      </c>
      <c r="H431" s="49" t="s">
        <v>744</v>
      </c>
      <c r="K431" s="49" t="s">
        <v>4377</v>
      </c>
      <c r="L431" s="49" t="s">
        <v>759</v>
      </c>
      <c r="M431" s="49" t="s">
        <v>760</v>
      </c>
      <c r="O431" s="49" t="s">
        <v>4378</v>
      </c>
      <c r="P431" s="49" t="s">
        <v>4379</v>
      </c>
      <c r="Q431" s="50">
        <v>14800</v>
      </c>
      <c r="R431" s="50">
        <v>16280</v>
      </c>
      <c r="S431" s="49" t="s">
        <v>4380</v>
      </c>
      <c r="T431" s="49" t="s">
        <v>2400</v>
      </c>
      <c r="U431" s="49" t="s">
        <v>4381</v>
      </c>
      <c r="V431" s="49" t="s">
        <v>2383</v>
      </c>
      <c r="Y431" s="50">
        <v>430</v>
      </c>
    </row>
    <row r="432" spans="1:25" x14ac:dyDescent="0.8">
      <c r="A432" s="46" t="s">
        <v>7301</v>
      </c>
      <c r="B432" s="46" t="str">
        <f>IFERROR(IF(A432="","",A432&amp;COUNTIF(A$2:A432,A432)),"")</f>
        <v>法律・政治39</v>
      </c>
      <c r="C432" s="49" t="s">
        <v>4311</v>
      </c>
      <c r="D432" s="50">
        <v>431</v>
      </c>
      <c r="E432" s="49" t="s">
        <v>69</v>
      </c>
      <c r="F432" s="49" t="s">
        <v>44</v>
      </c>
      <c r="G432" s="49" t="s">
        <v>70</v>
      </c>
      <c r="H432" s="49" t="s">
        <v>744</v>
      </c>
      <c r="L432" s="49" t="s">
        <v>764</v>
      </c>
      <c r="M432" s="49" t="s">
        <v>765</v>
      </c>
      <c r="O432" s="49" t="s">
        <v>4382</v>
      </c>
      <c r="P432" s="49" t="s">
        <v>4383</v>
      </c>
      <c r="Q432" s="50">
        <v>27800</v>
      </c>
      <c r="R432" s="50">
        <v>30580</v>
      </c>
      <c r="S432" s="49" t="s">
        <v>4384</v>
      </c>
      <c r="T432" s="49" t="s">
        <v>2985</v>
      </c>
      <c r="U432" s="49" t="s">
        <v>773</v>
      </c>
      <c r="V432" s="49" t="s">
        <v>7291</v>
      </c>
      <c r="Y432" s="50">
        <v>431</v>
      </c>
    </row>
    <row r="433" spans="1:25" x14ac:dyDescent="0.8">
      <c r="A433" s="46" t="s">
        <v>7301</v>
      </c>
      <c r="B433" s="46" t="str">
        <f>IFERROR(IF(A433="","",A433&amp;COUNTIF(A$2:A433,A433)),"")</f>
        <v>法律・政治40</v>
      </c>
      <c r="C433" s="49" t="s">
        <v>4385</v>
      </c>
      <c r="D433" s="50">
        <v>432</v>
      </c>
      <c r="E433" s="49" t="s">
        <v>69</v>
      </c>
      <c r="F433" s="49" t="s">
        <v>44</v>
      </c>
      <c r="G433" s="49" t="s">
        <v>70</v>
      </c>
      <c r="H433" s="49" t="s">
        <v>744</v>
      </c>
      <c r="K433" s="49" t="s">
        <v>4386</v>
      </c>
      <c r="L433" s="49" t="s">
        <v>764</v>
      </c>
      <c r="M433" s="49" t="s">
        <v>765</v>
      </c>
      <c r="O433" s="49" t="s">
        <v>4387</v>
      </c>
      <c r="P433" s="49" t="s">
        <v>4388</v>
      </c>
      <c r="Q433" s="50">
        <v>3500</v>
      </c>
      <c r="R433" s="50">
        <v>3850</v>
      </c>
      <c r="S433" s="49" t="s">
        <v>4389</v>
      </c>
      <c r="T433" s="49" t="s">
        <v>2466</v>
      </c>
      <c r="U433" s="49" t="s">
        <v>4390</v>
      </c>
      <c r="V433" s="49" t="s">
        <v>2383</v>
      </c>
      <c r="Y433" s="50">
        <v>432</v>
      </c>
    </row>
    <row r="434" spans="1:25" x14ac:dyDescent="0.8">
      <c r="A434" s="46" t="s">
        <v>7301</v>
      </c>
      <c r="B434" s="46" t="str">
        <f>IFERROR(IF(A434="","",A434&amp;COUNTIF(A$2:A434,A434)),"")</f>
        <v>法律・政治41</v>
      </c>
      <c r="C434" s="49" t="s">
        <v>4385</v>
      </c>
      <c r="D434" s="50">
        <v>433</v>
      </c>
      <c r="E434" s="49" t="s">
        <v>69</v>
      </c>
      <c r="F434" s="49" t="s">
        <v>44</v>
      </c>
      <c r="G434" s="49" t="s">
        <v>70</v>
      </c>
      <c r="H434" s="49" t="s">
        <v>744</v>
      </c>
      <c r="K434" s="49" t="s">
        <v>4391</v>
      </c>
      <c r="L434" s="49" t="s">
        <v>764</v>
      </c>
      <c r="M434" s="49" t="s">
        <v>765</v>
      </c>
      <c r="O434" s="49" t="s">
        <v>4392</v>
      </c>
      <c r="P434" s="49" t="s">
        <v>4393</v>
      </c>
      <c r="Q434" s="50">
        <v>4500</v>
      </c>
      <c r="R434" s="50">
        <v>4950</v>
      </c>
      <c r="S434" s="49" t="s">
        <v>4394</v>
      </c>
      <c r="T434" s="49" t="s">
        <v>2456</v>
      </c>
      <c r="U434" s="49" t="s">
        <v>4395</v>
      </c>
      <c r="V434" s="49" t="s">
        <v>2383</v>
      </c>
      <c r="Y434" s="50">
        <v>433</v>
      </c>
    </row>
    <row r="435" spans="1:25" x14ac:dyDescent="0.8">
      <c r="A435" s="46" t="s">
        <v>7301</v>
      </c>
      <c r="B435" s="46" t="str">
        <f>IFERROR(IF(A435="","",A435&amp;COUNTIF(A$2:A435,A435)),"")</f>
        <v>法律・政治42</v>
      </c>
      <c r="C435" s="49" t="s">
        <v>4385</v>
      </c>
      <c r="D435" s="50">
        <v>434</v>
      </c>
      <c r="E435" s="49" t="s">
        <v>69</v>
      </c>
      <c r="F435" s="49" t="s">
        <v>44</v>
      </c>
      <c r="G435" s="49" t="s">
        <v>70</v>
      </c>
      <c r="H435" s="49" t="s">
        <v>744</v>
      </c>
      <c r="K435" s="49" t="s">
        <v>4396</v>
      </c>
      <c r="L435" s="49" t="s">
        <v>764</v>
      </c>
      <c r="M435" s="49" t="s">
        <v>765</v>
      </c>
      <c r="O435" s="49" t="s">
        <v>4397</v>
      </c>
      <c r="P435" s="49" t="s">
        <v>4398</v>
      </c>
      <c r="Q435" s="50">
        <v>30000</v>
      </c>
      <c r="R435" s="50">
        <v>33000</v>
      </c>
      <c r="S435" s="49" t="s">
        <v>4399</v>
      </c>
      <c r="T435" s="49" t="s">
        <v>2445</v>
      </c>
      <c r="U435" s="49" t="s">
        <v>4400</v>
      </c>
      <c r="V435" s="49" t="s">
        <v>2383</v>
      </c>
      <c r="Y435" s="50">
        <v>434</v>
      </c>
    </row>
    <row r="436" spans="1:25" x14ac:dyDescent="0.8">
      <c r="A436" s="46" t="s">
        <v>7301</v>
      </c>
      <c r="B436" s="46" t="str">
        <f>IFERROR(IF(A436="","",A436&amp;COUNTIF(A$2:A436,A436)),"")</f>
        <v>法律・政治43</v>
      </c>
      <c r="C436" s="49" t="s">
        <v>4385</v>
      </c>
      <c r="D436" s="50">
        <v>435</v>
      </c>
      <c r="E436" s="49" t="s">
        <v>69</v>
      </c>
      <c r="F436" s="49" t="s">
        <v>44</v>
      </c>
      <c r="G436" s="49" t="s">
        <v>70</v>
      </c>
      <c r="H436" s="49" t="s">
        <v>744</v>
      </c>
      <c r="K436" s="49" t="s">
        <v>4401</v>
      </c>
      <c r="L436" s="49" t="s">
        <v>4402</v>
      </c>
      <c r="M436" s="49" t="s">
        <v>4403</v>
      </c>
      <c r="O436" s="49" t="s">
        <v>4404</v>
      </c>
      <c r="P436" s="49" t="s">
        <v>4405</v>
      </c>
      <c r="Q436" s="50">
        <v>3800</v>
      </c>
      <c r="R436" s="50">
        <v>4180</v>
      </c>
      <c r="S436" s="49" t="s">
        <v>4406</v>
      </c>
      <c r="T436" s="49" t="s">
        <v>2388</v>
      </c>
      <c r="U436" s="49" t="s">
        <v>1726</v>
      </c>
      <c r="V436" s="49" t="s">
        <v>2383</v>
      </c>
      <c r="Y436" s="50">
        <v>435</v>
      </c>
    </row>
    <row r="437" spans="1:25" x14ac:dyDescent="0.8">
      <c r="A437" s="46" t="s">
        <v>7301</v>
      </c>
      <c r="B437" s="46" t="str">
        <f>IFERROR(IF(A437="","",A437&amp;COUNTIF(A$2:A437,A437)),"")</f>
        <v>法律・政治44</v>
      </c>
      <c r="C437" s="49" t="s">
        <v>4385</v>
      </c>
      <c r="D437" s="50">
        <v>436</v>
      </c>
      <c r="E437" s="49" t="s">
        <v>69</v>
      </c>
      <c r="F437" s="49" t="s">
        <v>44</v>
      </c>
      <c r="G437" s="49" t="s">
        <v>70</v>
      </c>
      <c r="H437" s="49" t="s">
        <v>744</v>
      </c>
      <c r="K437" s="49" t="s">
        <v>4407</v>
      </c>
      <c r="L437" s="49" t="s">
        <v>790</v>
      </c>
      <c r="M437" s="49" t="s">
        <v>791</v>
      </c>
      <c r="O437" s="49" t="s">
        <v>4408</v>
      </c>
      <c r="P437" s="49" t="s">
        <v>4409</v>
      </c>
      <c r="Q437" s="50">
        <v>6600</v>
      </c>
      <c r="R437" s="50">
        <v>7260</v>
      </c>
      <c r="S437" s="49" t="s">
        <v>4410</v>
      </c>
      <c r="T437" s="49" t="s">
        <v>2516</v>
      </c>
      <c r="U437" s="49" t="s">
        <v>4411</v>
      </c>
      <c r="V437" s="49" t="s">
        <v>2383</v>
      </c>
      <c r="Y437" s="50">
        <v>436</v>
      </c>
    </row>
    <row r="438" spans="1:25" x14ac:dyDescent="0.8">
      <c r="A438" s="46" t="s">
        <v>7301</v>
      </c>
      <c r="B438" s="46" t="str">
        <f>IFERROR(IF(A438="","",A438&amp;COUNTIF(A$2:A438,A438)),"")</f>
        <v>法律・政治45</v>
      </c>
      <c r="C438" s="49" t="s">
        <v>4385</v>
      </c>
      <c r="D438" s="50">
        <v>437</v>
      </c>
      <c r="E438" s="49" t="s">
        <v>69</v>
      </c>
      <c r="F438" s="49" t="s">
        <v>44</v>
      </c>
      <c r="G438" s="49" t="s">
        <v>70</v>
      </c>
      <c r="H438" s="49" t="s">
        <v>744</v>
      </c>
      <c r="K438" s="49" t="s">
        <v>4412</v>
      </c>
      <c r="L438" s="49" t="s">
        <v>790</v>
      </c>
      <c r="M438" s="49" t="s">
        <v>791</v>
      </c>
      <c r="O438" s="49" t="s">
        <v>4413</v>
      </c>
      <c r="P438" s="49" t="s">
        <v>4414</v>
      </c>
      <c r="Q438" s="50">
        <v>3400</v>
      </c>
      <c r="R438" s="50">
        <v>3740</v>
      </c>
      <c r="S438" s="49" t="s">
        <v>4415</v>
      </c>
      <c r="T438" s="49" t="s">
        <v>2420</v>
      </c>
      <c r="U438" s="49" t="s">
        <v>4416</v>
      </c>
      <c r="V438" s="49" t="s">
        <v>2383</v>
      </c>
      <c r="Y438" s="50">
        <v>437</v>
      </c>
    </row>
    <row r="439" spans="1:25" x14ac:dyDescent="0.8">
      <c r="A439" s="46" t="s">
        <v>7301</v>
      </c>
      <c r="B439" s="46" t="str">
        <f>IFERROR(IF(A439="","",A439&amp;COUNTIF(A$2:A439,A439)),"")</f>
        <v>法律・政治46</v>
      </c>
      <c r="C439" s="49" t="s">
        <v>4385</v>
      </c>
      <c r="D439" s="50">
        <v>438</v>
      </c>
      <c r="E439" s="49" t="s">
        <v>69</v>
      </c>
      <c r="F439" s="49" t="s">
        <v>44</v>
      </c>
      <c r="G439" s="49" t="s">
        <v>70</v>
      </c>
      <c r="H439" s="49" t="s">
        <v>744</v>
      </c>
      <c r="K439" s="49" t="s">
        <v>4417</v>
      </c>
      <c r="L439" s="49" t="s">
        <v>790</v>
      </c>
      <c r="M439" s="49" t="s">
        <v>791</v>
      </c>
      <c r="O439" s="49" t="s">
        <v>4418</v>
      </c>
      <c r="P439" s="49" t="s">
        <v>4419</v>
      </c>
      <c r="Q439" s="50">
        <v>6600</v>
      </c>
      <c r="R439" s="50">
        <v>7260</v>
      </c>
      <c r="S439" s="49" t="s">
        <v>4420</v>
      </c>
      <c r="T439" s="49" t="s">
        <v>2388</v>
      </c>
      <c r="U439" s="49" t="s">
        <v>4421</v>
      </c>
      <c r="V439" s="49" t="s">
        <v>2383</v>
      </c>
      <c r="Y439" s="50">
        <v>438</v>
      </c>
    </row>
    <row r="440" spans="1:25" x14ac:dyDescent="0.8">
      <c r="A440" s="46" t="s">
        <v>7301</v>
      </c>
      <c r="B440" s="46" t="str">
        <f>IFERROR(IF(A440="","",A440&amp;COUNTIF(A$2:A440,A440)),"")</f>
        <v>法律・政治47</v>
      </c>
      <c r="C440" s="49" t="s">
        <v>4385</v>
      </c>
      <c r="D440" s="50">
        <v>439</v>
      </c>
      <c r="E440" s="49" t="s">
        <v>69</v>
      </c>
      <c r="F440" s="49" t="s">
        <v>44</v>
      </c>
      <c r="G440" s="49" t="s">
        <v>70</v>
      </c>
      <c r="H440" s="49" t="s">
        <v>744</v>
      </c>
      <c r="K440" s="49" t="s">
        <v>4422</v>
      </c>
      <c r="L440" s="49" t="s">
        <v>828</v>
      </c>
      <c r="M440" s="49" t="s">
        <v>829</v>
      </c>
      <c r="O440" s="49" t="s">
        <v>4423</v>
      </c>
      <c r="P440" s="49" t="s">
        <v>4424</v>
      </c>
      <c r="Q440" s="50">
        <v>2800</v>
      </c>
      <c r="R440" s="50">
        <v>3080</v>
      </c>
      <c r="S440" s="49" t="s">
        <v>4425</v>
      </c>
      <c r="T440" s="49" t="s">
        <v>2516</v>
      </c>
      <c r="U440" s="49" t="s">
        <v>3503</v>
      </c>
      <c r="V440" s="49" t="s">
        <v>2383</v>
      </c>
      <c r="Y440" s="50">
        <v>439</v>
      </c>
    </row>
    <row r="441" spans="1:25" x14ac:dyDescent="0.8">
      <c r="A441" s="46" t="s">
        <v>7301</v>
      </c>
      <c r="B441" s="46" t="str">
        <f>IFERROR(IF(A441="","",A441&amp;COUNTIF(A$2:A441,A441)),"")</f>
        <v>法律・政治48</v>
      </c>
      <c r="C441" s="49" t="s">
        <v>4385</v>
      </c>
      <c r="D441" s="50">
        <v>440</v>
      </c>
      <c r="E441" s="49" t="s">
        <v>69</v>
      </c>
      <c r="F441" s="49" t="s">
        <v>44</v>
      </c>
      <c r="G441" s="49" t="s">
        <v>70</v>
      </c>
      <c r="H441" s="49" t="s">
        <v>744</v>
      </c>
      <c r="K441" s="49" t="s">
        <v>4426</v>
      </c>
      <c r="L441" s="49" t="s">
        <v>605</v>
      </c>
      <c r="M441" s="49" t="s">
        <v>606</v>
      </c>
      <c r="O441" s="49" t="s">
        <v>4427</v>
      </c>
      <c r="P441" s="49" t="s">
        <v>4428</v>
      </c>
      <c r="Q441" s="50">
        <v>9000</v>
      </c>
      <c r="R441" s="50">
        <v>9900</v>
      </c>
      <c r="S441" s="49" t="s">
        <v>4429</v>
      </c>
      <c r="T441" s="49" t="s">
        <v>2630</v>
      </c>
      <c r="U441" s="49" t="s">
        <v>1575</v>
      </c>
      <c r="V441" s="49" t="s">
        <v>2383</v>
      </c>
      <c r="Y441" s="50">
        <v>440</v>
      </c>
    </row>
    <row r="442" spans="1:25" x14ac:dyDescent="0.8">
      <c r="A442" s="46" t="s">
        <v>7301</v>
      </c>
      <c r="B442" s="46" t="str">
        <f>IFERROR(IF(A442="","",A442&amp;COUNTIF(A$2:A442,A442)),"")</f>
        <v>法律・政治49</v>
      </c>
      <c r="C442" s="49" t="s">
        <v>4385</v>
      </c>
      <c r="D442" s="50">
        <v>441</v>
      </c>
      <c r="E442" s="49" t="s">
        <v>69</v>
      </c>
      <c r="F442" s="49" t="s">
        <v>44</v>
      </c>
      <c r="G442" s="49" t="s">
        <v>70</v>
      </c>
      <c r="H442" s="49" t="s">
        <v>744</v>
      </c>
      <c r="K442" s="49" t="s">
        <v>4430</v>
      </c>
      <c r="L442" s="49" t="s">
        <v>1818</v>
      </c>
      <c r="M442" s="49" t="s">
        <v>1819</v>
      </c>
      <c r="O442" s="49" t="s">
        <v>4431</v>
      </c>
      <c r="P442" s="49" t="s">
        <v>4432</v>
      </c>
      <c r="Q442" s="50">
        <v>7000</v>
      </c>
      <c r="R442" s="50">
        <v>7700</v>
      </c>
      <c r="S442" s="49" t="s">
        <v>4433</v>
      </c>
      <c r="T442" s="49" t="s">
        <v>2394</v>
      </c>
      <c r="U442" s="49" t="s">
        <v>4434</v>
      </c>
      <c r="V442" s="49" t="s">
        <v>2383</v>
      </c>
      <c r="Y442" s="50">
        <v>441</v>
      </c>
    </row>
    <row r="443" spans="1:25" x14ac:dyDescent="0.8">
      <c r="A443" s="46" t="s">
        <v>7301</v>
      </c>
      <c r="B443" s="46" t="str">
        <f>IFERROR(IF(A443="","",A443&amp;COUNTIF(A$2:A443,A443)),"")</f>
        <v>法律・政治50</v>
      </c>
      <c r="C443" s="49" t="s">
        <v>4385</v>
      </c>
      <c r="D443" s="50">
        <v>442</v>
      </c>
      <c r="E443" s="49" t="s">
        <v>69</v>
      </c>
      <c r="F443" s="49" t="s">
        <v>44</v>
      </c>
      <c r="G443" s="49" t="s">
        <v>70</v>
      </c>
      <c r="H443" s="49" t="s">
        <v>744</v>
      </c>
      <c r="K443" s="49" t="s">
        <v>4435</v>
      </c>
      <c r="L443" s="49" t="s">
        <v>527</v>
      </c>
      <c r="M443" s="49" t="s">
        <v>528</v>
      </c>
      <c r="O443" s="49" t="s">
        <v>4436</v>
      </c>
      <c r="P443" s="49" t="s">
        <v>4437</v>
      </c>
      <c r="Q443" s="50">
        <v>3800</v>
      </c>
      <c r="R443" s="50">
        <v>4180</v>
      </c>
      <c r="S443" s="49" t="s">
        <v>4438</v>
      </c>
      <c r="T443" s="49" t="s">
        <v>2400</v>
      </c>
      <c r="U443" s="49" t="s">
        <v>352</v>
      </c>
      <c r="V443" s="49" t="s">
        <v>2383</v>
      </c>
      <c r="Y443" s="50">
        <v>442</v>
      </c>
    </row>
    <row r="444" spans="1:25" x14ac:dyDescent="0.8">
      <c r="A444" s="46" t="s">
        <v>7301</v>
      </c>
      <c r="B444" s="46" t="str">
        <f>IFERROR(IF(A444="","",A444&amp;COUNTIF(A$2:A444,A444)),"")</f>
        <v>法律・政治51</v>
      </c>
      <c r="C444" s="49" t="s">
        <v>4385</v>
      </c>
      <c r="D444" s="50">
        <v>443</v>
      </c>
      <c r="E444" s="49" t="s">
        <v>69</v>
      </c>
      <c r="F444" s="49" t="s">
        <v>44</v>
      </c>
      <c r="G444" s="49" t="s">
        <v>70</v>
      </c>
      <c r="H444" s="49" t="s">
        <v>744</v>
      </c>
      <c r="K444" s="49" t="s">
        <v>4439</v>
      </c>
      <c r="L444" s="49" t="s">
        <v>527</v>
      </c>
      <c r="M444" s="49" t="s">
        <v>528</v>
      </c>
      <c r="O444" s="49" t="s">
        <v>4440</v>
      </c>
      <c r="P444" s="49" t="s">
        <v>4441</v>
      </c>
      <c r="Q444" s="50">
        <v>13000</v>
      </c>
      <c r="R444" s="50">
        <v>14300</v>
      </c>
      <c r="S444" s="49" t="s">
        <v>4442</v>
      </c>
      <c r="T444" s="49" t="s">
        <v>2409</v>
      </c>
      <c r="U444" s="49" t="s">
        <v>2011</v>
      </c>
      <c r="V444" s="49" t="s">
        <v>2383</v>
      </c>
      <c r="Y444" s="50">
        <v>443</v>
      </c>
    </row>
    <row r="445" spans="1:25" x14ac:dyDescent="0.8">
      <c r="A445" s="46" t="s">
        <v>7301</v>
      </c>
      <c r="B445" s="46" t="str">
        <f>IFERROR(IF(A445="","",A445&amp;COUNTIF(A$2:A445,A445)),"")</f>
        <v>法律・政治52</v>
      </c>
      <c r="C445" s="49" t="s">
        <v>4385</v>
      </c>
      <c r="D445" s="50">
        <v>444</v>
      </c>
      <c r="E445" s="49" t="s">
        <v>69</v>
      </c>
      <c r="F445" s="49" t="s">
        <v>44</v>
      </c>
      <c r="G445" s="49" t="s">
        <v>70</v>
      </c>
      <c r="H445" s="49" t="s">
        <v>744</v>
      </c>
      <c r="K445" s="49" t="s">
        <v>4443</v>
      </c>
      <c r="L445" s="49" t="s">
        <v>527</v>
      </c>
      <c r="M445" s="49" t="s">
        <v>528</v>
      </c>
      <c r="O445" s="49" t="s">
        <v>4444</v>
      </c>
      <c r="P445" s="49" t="s">
        <v>4445</v>
      </c>
      <c r="Q445" s="50">
        <v>11000</v>
      </c>
      <c r="R445" s="50">
        <v>12100</v>
      </c>
      <c r="S445" s="49" t="s">
        <v>4446</v>
      </c>
      <c r="T445" s="49" t="s">
        <v>2495</v>
      </c>
      <c r="U445" s="49" t="s">
        <v>4447</v>
      </c>
      <c r="V445" s="49" t="s">
        <v>2383</v>
      </c>
      <c r="Y445" s="50">
        <v>444</v>
      </c>
    </row>
    <row r="446" spans="1:25" x14ac:dyDescent="0.8">
      <c r="A446" s="46" t="s">
        <v>7301</v>
      </c>
      <c r="B446" s="46" t="str">
        <f>IFERROR(IF(A446="","",A446&amp;COUNTIF(A$2:A446,A446)),"")</f>
        <v>法律・政治53</v>
      </c>
      <c r="C446" s="49" t="s">
        <v>4385</v>
      </c>
      <c r="D446" s="50">
        <v>445</v>
      </c>
      <c r="E446" s="49" t="s">
        <v>69</v>
      </c>
      <c r="F446" s="49" t="s">
        <v>44</v>
      </c>
      <c r="G446" s="49" t="s">
        <v>70</v>
      </c>
      <c r="H446" s="49" t="s">
        <v>744</v>
      </c>
      <c r="K446" s="49" t="s">
        <v>4448</v>
      </c>
      <c r="L446" s="49" t="s">
        <v>527</v>
      </c>
      <c r="M446" s="49" t="s">
        <v>528</v>
      </c>
      <c r="O446" s="49" t="s">
        <v>4449</v>
      </c>
      <c r="P446" s="49" t="s">
        <v>4450</v>
      </c>
      <c r="Q446" s="50">
        <v>4200</v>
      </c>
      <c r="R446" s="50">
        <v>4620</v>
      </c>
      <c r="S446" s="49" t="s">
        <v>4451</v>
      </c>
      <c r="T446" s="49" t="s">
        <v>2495</v>
      </c>
      <c r="U446" s="49" t="s">
        <v>197</v>
      </c>
      <c r="V446" s="49" t="s">
        <v>2383</v>
      </c>
      <c r="Y446" s="50">
        <v>445</v>
      </c>
    </row>
    <row r="447" spans="1:25" x14ac:dyDescent="0.8">
      <c r="A447" s="46" t="s">
        <v>7301</v>
      </c>
      <c r="B447" s="46" t="str">
        <f>IFERROR(IF(A447="","",A447&amp;COUNTIF(A$2:A447,A447)),"")</f>
        <v>法律・政治54</v>
      </c>
      <c r="C447" s="49" t="s">
        <v>4385</v>
      </c>
      <c r="D447" s="50">
        <v>446</v>
      </c>
      <c r="E447" s="49" t="s">
        <v>69</v>
      </c>
      <c r="F447" s="49" t="s">
        <v>44</v>
      </c>
      <c r="G447" s="49" t="s">
        <v>70</v>
      </c>
      <c r="H447" s="49" t="s">
        <v>744</v>
      </c>
      <c r="K447" s="49" t="s">
        <v>4452</v>
      </c>
      <c r="L447" s="49" t="s">
        <v>527</v>
      </c>
      <c r="M447" s="49" t="s">
        <v>528</v>
      </c>
      <c r="O447" s="49" t="s">
        <v>4453</v>
      </c>
      <c r="P447" s="49" t="s">
        <v>4454</v>
      </c>
      <c r="Q447" s="50">
        <v>7500</v>
      </c>
      <c r="R447" s="50">
        <v>8250</v>
      </c>
      <c r="S447" s="49" t="s">
        <v>4455</v>
      </c>
      <c r="T447" s="49" t="s">
        <v>2388</v>
      </c>
      <c r="U447" s="49" t="s">
        <v>462</v>
      </c>
      <c r="V447" s="49" t="s">
        <v>2383</v>
      </c>
      <c r="X447" s="17"/>
      <c r="Y447" s="50">
        <v>446</v>
      </c>
    </row>
    <row r="448" spans="1:25" x14ac:dyDescent="0.8">
      <c r="A448" s="46" t="s">
        <v>7301</v>
      </c>
      <c r="B448" s="46" t="str">
        <f>IFERROR(IF(A448="","",A448&amp;COUNTIF(A$2:A448,A448)),"")</f>
        <v>法律・政治55</v>
      </c>
      <c r="C448" s="49" t="s">
        <v>4385</v>
      </c>
      <c r="D448" s="50">
        <v>447</v>
      </c>
      <c r="E448" s="49" t="s">
        <v>69</v>
      </c>
      <c r="F448" s="49" t="s">
        <v>44</v>
      </c>
      <c r="G448" s="49" t="s">
        <v>70</v>
      </c>
      <c r="H448" s="49" t="s">
        <v>744</v>
      </c>
      <c r="K448" s="49" t="s">
        <v>4456</v>
      </c>
      <c r="L448" s="49" t="s">
        <v>527</v>
      </c>
      <c r="M448" s="49" t="s">
        <v>528</v>
      </c>
      <c r="O448" s="49" t="s">
        <v>4457</v>
      </c>
      <c r="P448" s="49" t="s">
        <v>4458</v>
      </c>
      <c r="Q448" s="50">
        <v>7200</v>
      </c>
      <c r="R448" s="50">
        <v>7920</v>
      </c>
      <c r="S448" s="49" t="s">
        <v>4459</v>
      </c>
      <c r="T448" s="49" t="s">
        <v>2409</v>
      </c>
      <c r="U448" s="49" t="s">
        <v>405</v>
      </c>
      <c r="V448" s="49" t="s">
        <v>2383</v>
      </c>
      <c r="Y448" s="50">
        <v>447</v>
      </c>
    </row>
    <row r="449" spans="1:25" x14ac:dyDescent="0.8">
      <c r="A449" s="46" t="s">
        <v>7301</v>
      </c>
      <c r="B449" s="46" t="str">
        <f>IFERROR(IF(A449="","",A449&amp;COUNTIF(A$2:A449,A449)),"")</f>
        <v>法律・政治56</v>
      </c>
      <c r="C449" s="49" t="s">
        <v>4460</v>
      </c>
      <c r="D449" s="50">
        <v>448</v>
      </c>
      <c r="E449" s="49" t="s">
        <v>69</v>
      </c>
      <c r="F449" s="49" t="s">
        <v>44</v>
      </c>
      <c r="G449" s="49" t="s">
        <v>70</v>
      </c>
      <c r="H449" s="49" t="s">
        <v>744</v>
      </c>
      <c r="K449" s="49" t="s">
        <v>4461</v>
      </c>
      <c r="L449" s="49" t="s">
        <v>527</v>
      </c>
      <c r="M449" s="49" t="s">
        <v>528</v>
      </c>
      <c r="O449" s="49" t="s">
        <v>4462</v>
      </c>
      <c r="P449" s="49" t="s">
        <v>4463</v>
      </c>
      <c r="Q449" s="50">
        <v>5400</v>
      </c>
      <c r="R449" s="50">
        <v>5940</v>
      </c>
      <c r="S449" s="49" t="s">
        <v>4464</v>
      </c>
      <c r="T449" s="49" t="s">
        <v>2516</v>
      </c>
      <c r="U449" s="49" t="s">
        <v>516</v>
      </c>
      <c r="V449" s="49" t="s">
        <v>2383</v>
      </c>
      <c r="Y449" s="50">
        <v>448</v>
      </c>
    </row>
    <row r="450" spans="1:25" x14ac:dyDescent="0.8">
      <c r="A450" s="46" t="s">
        <v>7301</v>
      </c>
      <c r="B450" s="46" t="str">
        <f>IFERROR(IF(A450="","",A450&amp;COUNTIF(A$2:A450,A450)),"")</f>
        <v>法律・政治57</v>
      </c>
      <c r="C450" s="49" t="s">
        <v>4460</v>
      </c>
      <c r="D450" s="50">
        <v>449</v>
      </c>
      <c r="E450" s="49" t="s">
        <v>69</v>
      </c>
      <c r="F450" s="49" t="s">
        <v>44</v>
      </c>
      <c r="G450" s="49" t="s">
        <v>70</v>
      </c>
      <c r="H450" s="49" t="s">
        <v>744</v>
      </c>
      <c r="K450" s="49" t="s">
        <v>4465</v>
      </c>
      <c r="L450" s="49" t="s">
        <v>527</v>
      </c>
      <c r="M450" s="49" t="s">
        <v>528</v>
      </c>
      <c r="O450" s="49" t="s">
        <v>4466</v>
      </c>
      <c r="P450" s="49" t="s">
        <v>4467</v>
      </c>
      <c r="Q450" s="50">
        <v>12000</v>
      </c>
      <c r="R450" s="50">
        <v>13200</v>
      </c>
      <c r="S450" s="49" t="s">
        <v>4468</v>
      </c>
      <c r="T450" s="49" t="s">
        <v>2388</v>
      </c>
      <c r="U450" s="49" t="s">
        <v>4469</v>
      </c>
      <c r="V450" s="49" t="s">
        <v>2383</v>
      </c>
      <c r="Y450" s="50">
        <v>449</v>
      </c>
    </row>
    <row r="451" spans="1:25" x14ac:dyDescent="0.8">
      <c r="A451" s="46" t="s">
        <v>7301</v>
      </c>
      <c r="B451" s="46" t="str">
        <f>IFERROR(IF(A451="","",A451&amp;COUNTIF(A$2:A451,A451)),"")</f>
        <v>法律・政治58</v>
      </c>
      <c r="C451" s="49" t="s">
        <v>4460</v>
      </c>
      <c r="D451" s="50">
        <v>450</v>
      </c>
      <c r="E451" s="49" t="s">
        <v>69</v>
      </c>
      <c r="F451" s="49" t="s">
        <v>44</v>
      </c>
      <c r="G451" s="49" t="s">
        <v>70</v>
      </c>
      <c r="H451" s="49" t="s">
        <v>744</v>
      </c>
      <c r="K451" s="49" t="s">
        <v>4470</v>
      </c>
      <c r="L451" s="49" t="s">
        <v>527</v>
      </c>
      <c r="M451" s="49" t="s">
        <v>528</v>
      </c>
      <c r="O451" s="49" t="s">
        <v>4471</v>
      </c>
      <c r="P451" s="49" t="s">
        <v>4472</v>
      </c>
      <c r="Q451" s="50">
        <v>6400</v>
      </c>
      <c r="R451" s="50">
        <v>7040</v>
      </c>
      <c r="S451" s="49" t="s">
        <v>4473</v>
      </c>
      <c r="T451" s="49" t="s">
        <v>2388</v>
      </c>
      <c r="U451" s="49" t="s">
        <v>630</v>
      </c>
      <c r="V451" s="49" t="s">
        <v>2383</v>
      </c>
      <c r="Y451" s="50">
        <v>450</v>
      </c>
    </row>
    <row r="452" spans="1:25" x14ac:dyDescent="0.8">
      <c r="A452" s="46" t="s">
        <v>7301</v>
      </c>
      <c r="B452" s="46" t="str">
        <f>IFERROR(IF(A452="","",A452&amp;COUNTIF(A$2:A452,A452)),"")</f>
        <v>法律・政治59</v>
      </c>
      <c r="C452" s="49" t="s">
        <v>4460</v>
      </c>
      <c r="D452" s="50">
        <v>451</v>
      </c>
      <c r="E452" s="49" t="s">
        <v>69</v>
      </c>
      <c r="F452" s="49" t="s">
        <v>44</v>
      </c>
      <c r="G452" s="49" t="s">
        <v>70</v>
      </c>
      <c r="H452" s="49" t="s">
        <v>744</v>
      </c>
      <c r="K452" s="49" t="s">
        <v>4474</v>
      </c>
      <c r="L452" s="49" t="s">
        <v>440</v>
      </c>
      <c r="M452" s="49" t="s">
        <v>441</v>
      </c>
      <c r="O452" s="49" t="s">
        <v>4475</v>
      </c>
      <c r="P452" s="49" t="s">
        <v>4476</v>
      </c>
      <c r="Q452" s="50">
        <v>5000</v>
      </c>
      <c r="R452" s="50">
        <v>5500</v>
      </c>
      <c r="S452" s="49" t="s">
        <v>4477</v>
      </c>
      <c r="T452" s="49" t="s">
        <v>3601</v>
      </c>
      <c r="U452" s="49" t="s">
        <v>4174</v>
      </c>
      <c r="V452" s="49" t="s">
        <v>2383</v>
      </c>
      <c r="Y452" s="50">
        <v>451</v>
      </c>
    </row>
    <row r="453" spans="1:25" x14ac:dyDescent="0.8">
      <c r="A453" s="46" t="s">
        <v>7301</v>
      </c>
      <c r="B453" s="46" t="str">
        <f>IFERROR(IF(A453="","",A453&amp;COUNTIF(A$2:A453,A453)),"")</f>
        <v>法律・政治60</v>
      </c>
      <c r="C453" s="49" t="s">
        <v>4460</v>
      </c>
      <c r="D453" s="50">
        <v>452</v>
      </c>
      <c r="E453" s="49" t="s">
        <v>69</v>
      </c>
      <c r="F453" s="49" t="s">
        <v>44</v>
      </c>
      <c r="G453" s="49" t="s">
        <v>70</v>
      </c>
      <c r="H453" s="49" t="s">
        <v>744</v>
      </c>
      <c r="K453" s="49" t="s">
        <v>4478</v>
      </c>
      <c r="L453" s="49" t="s">
        <v>440</v>
      </c>
      <c r="M453" s="49" t="s">
        <v>441</v>
      </c>
      <c r="O453" s="49" t="s">
        <v>4479</v>
      </c>
      <c r="P453" s="49" t="s">
        <v>4480</v>
      </c>
      <c r="Q453" s="50">
        <v>5000</v>
      </c>
      <c r="R453" s="50">
        <v>5500</v>
      </c>
      <c r="S453" s="49" t="s">
        <v>4481</v>
      </c>
      <c r="T453" s="49" t="s">
        <v>2797</v>
      </c>
      <c r="U453" s="49" t="s">
        <v>4482</v>
      </c>
      <c r="V453" s="49" t="s">
        <v>2383</v>
      </c>
      <c r="Y453" s="50">
        <v>452</v>
      </c>
    </row>
    <row r="454" spans="1:25" x14ac:dyDescent="0.8">
      <c r="A454" s="46" t="s">
        <v>7301</v>
      </c>
      <c r="B454" s="46" t="str">
        <f>IFERROR(IF(A454="","",A454&amp;COUNTIF(A$2:A454,A454)),"")</f>
        <v>法律・政治61</v>
      </c>
      <c r="C454" s="49" t="s">
        <v>4460</v>
      </c>
      <c r="D454" s="50">
        <v>453</v>
      </c>
      <c r="E454" s="49" t="s">
        <v>69</v>
      </c>
      <c r="F454" s="49" t="s">
        <v>44</v>
      </c>
      <c r="G454" s="49" t="s">
        <v>70</v>
      </c>
      <c r="H454" s="49" t="s">
        <v>744</v>
      </c>
      <c r="K454" s="49" t="s">
        <v>4483</v>
      </c>
      <c r="L454" s="49" t="s">
        <v>440</v>
      </c>
      <c r="M454" s="49" t="s">
        <v>441</v>
      </c>
      <c r="O454" s="49" t="s">
        <v>4484</v>
      </c>
      <c r="P454" s="49" t="s">
        <v>4485</v>
      </c>
      <c r="Q454" s="50">
        <v>6500</v>
      </c>
      <c r="R454" s="50">
        <v>7150</v>
      </c>
      <c r="S454" s="49" t="s">
        <v>4486</v>
      </c>
      <c r="T454" s="49" t="s">
        <v>2797</v>
      </c>
      <c r="U454" s="49" t="s">
        <v>4487</v>
      </c>
      <c r="V454" s="49" t="s">
        <v>2383</v>
      </c>
      <c r="Y454" s="50">
        <v>453</v>
      </c>
    </row>
    <row r="455" spans="1:25" x14ac:dyDescent="0.8">
      <c r="A455" s="46" t="s">
        <v>7301</v>
      </c>
      <c r="B455" s="46" t="str">
        <f>IFERROR(IF(A455="","",A455&amp;COUNTIF(A$2:A455,A455)),"")</f>
        <v>法律・政治62</v>
      </c>
      <c r="C455" s="49" t="s">
        <v>4460</v>
      </c>
      <c r="D455" s="50">
        <v>454</v>
      </c>
      <c r="E455" s="49" t="s">
        <v>69</v>
      </c>
      <c r="F455" s="49" t="s">
        <v>44</v>
      </c>
      <c r="G455" s="49" t="s">
        <v>70</v>
      </c>
      <c r="H455" s="49" t="s">
        <v>744</v>
      </c>
      <c r="K455" s="49" t="s">
        <v>4488</v>
      </c>
      <c r="L455" s="49" t="s">
        <v>440</v>
      </c>
      <c r="M455" s="49" t="s">
        <v>441</v>
      </c>
      <c r="O455" s="49" t="s">
        <v>4489</v>
      </c>
      <c r="P455" s="49" t="s">
        <v>4490</v>
      </c>
      <c r="Q455" s="50">
        <v>8500</v>
      </c>
      <c r="R455" s="50">
        <v>9350</v>
      </c>
      <c r="S455" s="49" t="s">
        <v>4491</v>
      </c>
      <c r="T455" s="49" t="s">
        <v>2797</v>
      </c>
      <c r="U455" s="49" t="s">
        <v>4492</v>
      </c>
      <c r="V455" s="49" t="s">
        <v>2383</v>
      </c>
      <c r="Y455" s="50">
        <v>454</v>
      </c>
    </row>
    <row r="456" spans="1:25" x14ac:dyDescent="0.8">
      <c r="A456" s="46" t="s">
        <v>7301</v>
      </c>
      <c r="B456" s="46" t="str">
        <f>IFERROR(IF(A456="","",A456&amp;COUNTIF(A$2:A456,A456)),"")</f>
        <v>法律・政治63</v>
      </c>
      <c r="C456" s="49" t="s">
        <v>4460</v>
      </c>
      <c r="D456" s="50">
        <v>455</v>
      </c>
      <c r="E456" s="49" t="s">
        <v>69</v>
      </c>
      <c r="F456" s="49" t="s">
        <v>44</v>
      </c>
      <c r="G456" s="49" t="s">
        <v>70</v>
      </c>
      <c r="H456" s="49" t="s">
        <v>744</v>
      </c>
      <c r="K456" s="49" t="s">
        <v>4493</v>
      </c>
      <c r="L456" s="49" t="s">
        <v>440</v>
      </c>
      <c r="M456" s="49" t="s">
        <v>441</v>
      </c>
      <c r="O456" s="49" t="s">
        <v>4494</v>
      </c>
      <c r="P456" s="49" t="s">
        <v>4495</v>
      </c>
      <c r="Q456" s="50">
        <v>3500</v>
      </c>
      <c r="R456" s="50">
        <v>3850</v>
      </c>
      <c r="S456" s="49" t="s">
        <v>4496</v>
      </c>
      <c r="T456" s="49" t="s">
        <v>2797</v>
      </c>
      <c r="U456" s="49" t="s">
        <v>4497</v>
      </c>
      <c r="V456" s="49" t="s">
        <v>2383</v>
      </c>
      <c r="Y456" s="50">
        <v>455</v>
      </c>
    </row>
    <row r="457" spans="1:25" x14ac:dyDescent="0.8">
      <c r="A457" s="46" t="s">
        <v>7301</v>
      </c>
      <c r="B457" s="46" t="str">
        <f>IFERROR(IF(A457="","",A457&amp;COUNTIF(A$2:A457,A457)),"")</f>
        <v>法律・政治64</v>
      </c>
      <c r="C457" s="49" t="s">
        <v>4460</v>
      </c>
      <c r="D457" s="50">
        <v>456</v>
      </c>
      <c r="E457" s="49" t="s">
        <v>69</v>
      </c>
      <c r="F457" s="49" t="s">
        <v>44</v>
      </c>
      <c r="G457" s="49" t="s">
        <v>70</v>
      </c>
      <c r="H457" s="49" t="s">
        <v>744</v>
      </c>
      <c r="K457" s="49" t="s">
        <v>4498</v>
      </c>
      <c r="L457" s="49" t="s">
        <v>440</v>
      </c>
      <c r="M457" s="49" t="s">
        <v>441</v>
      </c>
      <c r="O457" s="49" t="s">
        <v>4499</v>
      </c>
      <c r="P457" s="49" t="s">
        <v>4500</v>
      </c>
      <c r="Q457" s="50">
        <v>4200</v>
      </c>
      <c r="R457" s="50">
        <v>4620</v>
      </c>
      <c r="S457" s="49" t="s">
        <v>4501</v>
      </c>
      <c r="T457" s="49" t="s">
        <v>3789</v>
      </c>
      <c r="U457" s="49" t="s">
        <v>4502</v>
      </c>
      <c r="V457" s="49" t="s">
        <v>2383</v>
      </c>
      <c r="Y457" s="50">
        <v>456</v>
      </c>
    </row>
    <row r="458" spans="1:25" x14ac:dyDescent="0.8">
      <c r="A458" s="46" t="s">
        <v>7301</v>
      </c>
      <c r="B458" s="46" t="str">
        <f>IFERROR(IF(A458="","",A458&amp;COUNTIF(A$2:A458,A458)),"")</f>
        <v>法律・政治65</v>
      </c>
      <c r="C458" s="49" t="s">
        <v>4460</v>
      </c>
      <c r="D458" s="50">
        <v>457</v>
      </c>
      <c r="E458" s="49" t="s">
        <v>69</v>
      </c>
      <c r="F458" s="49" t="s">
        <v>44</v>
      </c>
      <c r="G458" s="49" t="s">
        <v>70</v>
      </c>
      <c r="H458" s="49" t="s">
        <v>744</v>
      </c>
      <c r="K458" s="49" t="s">
        <v>4503</v>
      </c>
      <c r="L458" s="49" t="s">
        <v>2805</v>
      </c>
      <c r="M458" s="49" t="s">
        <v>2806</v>
      </c>
      <c r="O458" s="49" t="s">
        <v>4504</v>
      </c>
      <c r="P458" s="49" t="s">
        <v>4505</v>
      </c>
      <c r="Q458" s="50">
        <v>2600</v>
      </c>
      <c r="R458" s="50">
        <v>2860</v>
      </c>
      <c r="S458" s="49" t="s">
        <v>4506</v>
      </c>
      <c r="T458" s="49" t="s">
        <v>2495</v>
      </c>
      <c r="U458" s="49" t="s">
        <v>118</v>
      </c>
      <c r="V458" s="49" t="s">
        <v>2383</v>
      </c>
      <c r="Y458" s="50">
        <v>457</v>
      </c>
    </row>
    <row r="459" spans="1:25" x14ac:dyDescent="0.8">
      <c r="A459" s="46" t="s">
        <v>7301</v>
      </c>
      <c r="B459" s="46" t="str">
        <f>IFERROR(IF(A459="","",A459&amp;COUNTIF(A$2:A459,A459)),"")</f>
        <v>法律・政治66</v>
      </c>
      <c r="C459" s="49" t="s">
        <v>4460</v>
      </c>
      <c r="D459" s="50">
        <v>458</v>
      </c>
      <c r="E459" s="49" t="s">
        <v>69</v>
      </c>
      <c r="F459" s="49" t="s">
        <v>44</v>
      </c>
      <c r="G459" s="49" t="s">
        <v>70</v>
      </c>
      <c r="H459" s="49" t="s">
        <v>744</v>
      </c>
      <c r="K459" s="49" t="s">
        <v>4507</v>
      </c>
      <c r="L459" s="49" t="s">
        <v>811</v>
      </c>
      <c r="M459" s="49" t="s">
        <v>812</v>
      </c>
      <c r="O459" s="49" t="s">
        <v>4508</v>
      </c>
      <c r="P459" s="49" t="s">
        <v>4509</v>
      </c>
      <c r="Q459" s="50">
        <v>2800</v>
      </c>
      <c r="R459" s="50">
        <v>3080</v>
      </c>
      <c r="S459" s="49" t="s">
        <v>4510</v>
      </c>
      <c r="T459" s="49" t="s">
        <v>2435</v>
      </c>
      <c r="U459" s="49" t="s">
        <v>699</v>
      </c>
      <c r="V459" s="49" t="s">
        <v>2383</v>
      </c>
      <c r="Y459" s="50">
        <v>458</v>
      </c>
    </row>
    <row r="460" spans="1:25" x14ac:dyDescent="0.8">
      <c r="A460" s="46" t="s">
        <v>7301</v>
      </c>
      <c r="B460" s="46" t="str">
        <f>IFERROR(IF(A460="","",A460&amp;COUNTIF(A$2:A460,A460)),"")</f>
        <v>法律・政治67</v>
      </c>
      <c r="C460" s="49" t="s">
        <v>4460</v>
      </c>
      <c r="D460" s="50">
        <v>459</v>
      </c>
      <c r="E460" s="49" t="s">
        <v>69</v>
      </c>
      <c r="F460" s="49" t="s">
        <v>44</v>
      </c>
      <c r="G460" s="49" t="s">
        <v>70</v>
      </c>
      <c r="H460" s="49" t="s">
        <v>744</v>
      </c>
      <c r="K460" s="49" t="s">
        <v>4511</v>
      </c>
      <c r="L460" s="49" t="s">
        <v>811</v>
      </c>
      <c r="M460" s="49" t="s">
        <v>812</v>
      </c>
      <c r="O460" s="49" t="s">
        <v>4512</v>
      </c>
      <c r="P460" s="49" t="s">
        <v>4513</v>
      </c>
      <c r="Q460" s="50">
        <v>2200</v>
      </c>
      <c r="R460" s="50">
        <v>2420</v>
      </c>
      <c r="S460" s="49" t="s">
        <v>4514</v>
      </c>
      <c r="T460" s="49" t="s">
        <v>2388</v>
      </c>
      <c r="U460" s="49" t="s">
        <v>4515</v>
      </c>
      <c r="V460" s="49" t="s">
        <v>2383</v>
      </c>
      <c r="Y460" s="50">
        <v>459</v>
      </c>
    </row>
    <row r="461" spans="1:25" x14ac:dyDescent="0.8">
      <c r="A461" s="46" t="s">
        <v>7301</v>
      </c>
      <c r="B461" s="46" t="str">
        <f>IFERROR(IF(A461="","",A461&amp;COUNTIF(A$2:A461,A461)),"")</f>
        <v>法律・政治68</v>
      </c>
      <c r="C461" s="49" t="s">
        <v>4460</v>
      </c>
      <c r="D461" s="50">
        <v>460</v>
      </c>
      <c r="E461" s="49" t="s">
        <v>69</v>
      </c>
      <c r="F461" s="49" t="s">
        <v>44</v>
      </c>
      <c r="G461" s="49" t="s">
        <v>70</v>
      </c>
      <c r="H461" s="49" t="s">
        <v>744</v>
      </c>
      <c r="K461" s="49" t="s">
        <v>4516</v>
      </c>
      <c r="L461" s="49" t="s">
        <v>811</v>
      </c>
      <c r="M461" s="49" t="s">
        <v>812</v>
      </c>
      <c r="O461" s="49" t="s">
        <v>4517</v>
      </c>
      <c r="P461" s="49" t="s">
        <v>4518</v>
      </c>
      <c r="Q461" s="50">
        <v>4100</v>
      </c>
      <c r="R461" s="50">
        <v>4510</v>
      </c>
      <c r="S461" s="49" t="s">
        <v>4519</v>
      </c>
      <c r="T461" s="49" t="s">
        <v>2516</v>
      </c>
      <c r="U461" s="49" t="s">
        <v>86</v>
      </c>
      <c r="V461" s="49" t="s">
        <v>2383</v>
      </c>
      <c r="Y461" s="50">
        <v>460</v>
      </c>
    </row>
    <row r="462" spans="1:25" x14ac:dyDescent="0.8">
      <c r="A462" s="46" t="s">
        <v>7301</v>
      </c>
      <c r="B462" s="46" t="str">
        <f>IFERROR(IF(A462="","",A462&amp;COUNTIF(A$2:A462,A462)),"")</f>
        <v>法律・政治69</v>
      </c>
      <c r="C462" s="49" t="s">
        <v>4460</v>
      </c>
      <c r="D462" s="50">
        <v>461</v>
      </c>
      <c r="E462" s="49" t="s">
        <v>69</v>
      </c>
      <c r="F462" s="49" t="s">
        <v>44</v>
      </c>
      <c r="G462" s="49" t="s">
        <v>70</v>
      </c>
      <c r="H462" s="49" t="s">
        <v>744</v>
      </c>
      <c r="K462" s="49" t="s">
        <v>4520</v>
      </c>
      <c r="L462" s="49" t="s">
        <v>811</v>
      </c>
      <c r="M462" s="49" t="s">
        <v>812</v>
      </c>
      <c r="O462" s="49" t="s">
        <v>4521</v>
      </c>
      <c r="P462" s="49" t="s">
        <v>4522</v>
      </c>
      <c r="Q462" s="50">
        <v>8500</v>
      </c>
      <c r="R462" s="50">
        <v>9350</v>
      </c>
      <c r="S462" s="49" t="s">
        <v>4523</v>
      </c>
      <c r="T462" s="49" t="s">
        <v>2420</v>
      </c>
      <c r="U462" s="49" t="s">
        <v>579</v>
      </c>
      <c r="V462" s="49" t="s">
        <v>2383</v>
      </c>
      <c r="Y462" s="50">
        <v>461</v>
      </c>
    </row>
    <row r="463" spans="1:25" x14ac:dyDescent="0.8">
      <c r="A463" s="46" t="s">
        <v>7301</v>
      </c>
      <c r="B463" s="46" t="str">
        <f>IFERROR(IF(A463="","",A463&amp;COUNTIF(A$2:A463,A463)),"")</f>
        <v>法律・政治70</v>
      </c>
      <c r="C463" s="49" t="s">
        <v>4460</v>
      </c>
      <c r="D463" s="50">
        <v>462</v>
      </c>
      <c r="E463" s="49" t="s">
        <v>69</v>
      </c>
      <c r="F463" s="49" t="s">
        <v>44</v>
      </c>
      <c r="G463" s="49" t="s">
        <v>70</v>
      </c>
      <c r="H463" s="49" t="s">
        <v>744</v>
      </c>
      <c r="K463" s="49" t="s">
        <v>4524</v>
      </c>
      <c r="L463" s="49" t="s">
        <v>811</v>
      </c>
      <c r="M463" s="49" t="s">
        <v>812</v>
      </c>
      <c r="O463" s="49" t="s">
        <v>4525</v>
      </c>
      <c r="P463" s="49" t="s">
        <v>4526</v>
      </c>
      <c r="Q463" s="50">
        <v>2500</v>
      </c>
      <c r="R463" s="50">
        <v>2750</v>
      </c>
      <c r="S463" s="49" t="s">
        <v>4527</v>
      </c>
      <c r="T463" s="49" t="s">
        <v>2495</v>
      </c>
      <c r="U463" s="49" t="s">
        <v>352</v>
      </c>
      <c r="V463" s="49" t="s">
        <v>2383</v>
      </c>
      <c r="Y463" s="50">
        <v>462</v>
      </c>
    </row>
    <row r="464" spans="1:25" x14ac:dyDescent="0.8">
      <c r="A464" s="46" t="s">
        <v>7305</v>
      </c>
      <c r="B464" s="46" t="str">
        <f>IFERROR(IF(A464="","",A464&amp;COUNTIF(A$2:A464,A464)),"")</f>
        <v>経済・経営1</v>
      </c>
      <c r="C464" s="49" t="s">
        <v>4528</v>
      </c>
      <c r="D464" s="50">
        <v>463</v>
      </c>
      <c r="E464" s="49" t="s">
        <v>69</v>
      </c>
      <c r="F464" s="49" t="s">
        <v>46</v>
      </c>
      <c r="G464" s="49" t="s">
        <v>70</v>
      </c>
      <c r="H464" s="49" t="s">
        <v>813</v>
      </c>
      <c r="K464" s="49" t="s">
        <v>4529</v>
      </c>
      <c r="L464" s="49" t="s">
        <v>542</v>
      </c>
      <c r="M464" s="49" t="s">
        <v>543</v>
      </c>
      <c r="O464" s="49" t="s">
        <v>4530</v>
      </c>
      <c r="P464" s="49" t="s">
        <v>4531</v>
      </c>
      <c r="Q464" s="50">
        <v>2800</v>
      </c>
      <c r="R464" s="50">
        <v>3080</v>
      </c>
      <c r="S464" s="49" t="s">
        <v>4532</v>
      </c>
      <c r="T464" s="49" t="s">
        <v>2495</v>
      </c>
      <c r="U464" s="49" t="s">
        <v>4533</v>
      </c>
      <c r="V464" s="49" t="s">
        <v>2383</v>
      </c>
      <c r="Y464" s="50">
        <v>463</v>
      </c>
    </row>
    <row r="465" spans="1:25" x14ac:dyDescent="0.8">
      <c r="A465" s="46" t="s">
        <v>7305</v>
      </c>
      <c r="B465" s="46" t="str">
        <f>IFERROR(IF(A465="","",A465&amp;COUNTIF(A$2:A465,A465)),"")</f>
        <v>経済・経営2</v>
      </c>
      <c r="C465" s="49" t="s">
        <v>4528</v>
      </c>
      <c r="D465" s="50">
        <v>464</v>
      </c>
      <c r="E465" s="49" t="s">
        <v>69</v>
      </c>
      <c r="F465" s="49" t="s">
        <v>46</v>
      </c>
      <c r="G465" s="49" t="s">
        <v>70</v>
      </c>
      <c r="H465" s="49" t="s">
        <v>813</v>
      </c>
      <c r="K465" s="49" t="s">
        <v>4534</v>
      </c>
      <c r="L465" s="49" t="s">
        <v>72</v>
      </c>
      <c r="M465" s="49" t="s">
        <v>73</v>
      </c>
      <c r="O465" s="49" t="s">
        <v>4535</v>
      </c>
      <c r="P465" s="49" t="s">
        <v>4536</v>
      </c>
      <c r="Q465" s="50">
        <v>9000</v>
      </c>
      <c r="R465" s="50">
        <v>9900</v>
      </c>
      <c r="S465" s="49" t="s">
        <v>4537</v>
      </c>
      <c r="T465" s="49" t="s">
        <v>2489</v>
      </c>
      <c r="U465" s="49" t="s">
        <v>267</v>
      </c>
      <c r="V465" s="49" t="s">
        <v>2383</v>
      </c>
      <c r="Y465" s="50">
        <v>464</v>
      </c>
    </row>
    <row r="466" spans="1:25" x14ac:dyDescent="0.8">
      <c r="A466" s="46" t="s">
        <v>7305</v>
      </c>
      <c r="B466" s="46" t="str">
        <f>IFERROR(IF(A466="","",A466&amp;COUNTIF(A$2:A466,A466)),"")</f>
        <v>経済・経営3</v>
      </c>
      <c r="C466" s="49" t="s">
        <v>4528</v>
      </c>
      <c r="D466" s="50">
        <v>465</v>
      </c>
      <c r="E466" s="49" t="s">
        <v>69</v>
      </c>
      <c r="F466" s="49" t="s">
        <v>46</v>
      </c>
      <c r="G466" s="49" t="s">
        <v>70</v>
      </c>
      <c r="H466" s="49" t="s">
        <v>813</v>
      </c>
      <c r="K466" s="49" t="s">
        <v>4538</v>
      </c>
      <c r="L466" s="49" t="s">
        <v>507</v>
      </c>
      <c r="M466" s="49" t="s">
        <v>508</v>
      </c>
      <c r="O466" s="49" t="s">
        <v>4539</v>
      </c>
      <c r="P466" s="49" t="s">
        <v>4540</v>
      </c>
      <c r="Q466" s="50">
        <v>6000</v>
      </c>
      <c r="R466" s="50">
        <v>6600</v>
      </c>
      <c r="S466" s="49" t="s">
        <v>4541</v>
      </c>
      <c r="T466" s="49" t="s">
        <v>2388</v>
      </c>
      <c r="U466" s="49" t="s">
        <v>814</v>
      </c>
      <c r="V466" s="49" t="s">
        <v>2383</v>
      </c>
      <c r="Y466" s="50">
        <v>465</v>
      </c>
    </row>
    <row r="467" spans="1:25" x14ac:dyDescent="0.8">
      <c r="A467" s="46" t="s">
        <v>7305</v>
      </c>
      <c r="B467" s="46" t="str">
        <f>IFERROR(IF(A467="","",A467&amp;COUNTIF(A$2:A467,A467)),"")</f>
        <v>経済・経営4</v>
      </c>
      <c r="C467" s="49" t="s">
        <v>4528</v>
      </c>
      <c r="D467" s="50">
        <v>466</v>
      </c>
      <c r="E467" s="49" t="s">
        <v>69</v>
      </c>
      <c r="F467" s="49" t="s">
        <v>46</v>
      </c>
      <c r="G467" s="49" t="s">
        <v>70</v>
      </c>
      <c r="H467" s="49" t="s">
        <v>813</v>
      </c>
      <c r="K467" s="49" t="s">
        <v>4542</v>
      </c>
      <c r="L467" s="49" t="s">
        <v>87</v>
      </c>
      <c r="M467" s="49" t="s">
        <v>88</v>
      </c>
      <c r="O467" s="49" t="s">
        <v>4543</v>
      </c>
      <c r="P467" s="49" t="s">
        <v>4544</v>
      </c>
      <c r="Q467" s="50">
        <v>2900</v>
      </c>
      <c r="R467" s="50">
        <v>3190</v>
      </c>
      <c r="S467" s="49" t="s">
        <v>4545</v>
      </c>
      <c r="T467" s="49" t="s">
        <v>2420</v>
      </c>
      <c r="U467" s="49" t="s">
        <v>2421</v>
      </c>
      <c r="V467" s="49" t="s">
        <v>2383</v>
      </c>
      <c r="Y467" s="50">
        <v>466</v>
      </c>
    </row>
    <row r="468" spans="1:25" x14ac:dyDescent="0.8">
      <c r="A468" s="46" t="s">
        <v>7305</v>
      </c>
      <c r="B468" s="46" t="str">
        <f>IFERROR(IF(A468="","",A468&amp;COUNTIF(A$2:A468,A468)),"")</f>
        <v>経済・経営5</v>
      </c>
      <c r="C468" s="49" t="s">
        <v>4528</v>
      </c>
      <c r="D468" s="50">
        <v>467</v>
      </c>
      <c r="E468" s="49" t="s">
        <v>69</v>
      </c>
      <c r="F468" s="49" t="s">
        <v>46</v>
      </c>
      <c r="G468" s="49" t="s">
        <v>70</v>
      </c>
      <c r="H468" s="49" t="s">
        <v>813</v>
      </c>
      <c r="K468" s="49" t="s">
        <v>4546</v>
      </c>
      <c r="L468" s="49" t="s">
        <v>815</v>
      </c>
      <c r="M468" s="49" t="s">
        <v>816</v>
      </c>
      <c r="O468" s="49" t="s">
        <v>4547</v>
      </c>
      <c r="P468" s="49" t="s">
        <v>4548</v>
      </c>
      <c r="Q468" s="50">
        <v>8600</v>
      </c>
      <c r="R468" s="50">
        <v>9460</v>
      </c>
      <c r="S468" s="49" t="s">
        <v>4549</v>
      </c>
      <c r="T468" s="49" t="s">
        <v>2409</v>
      </c>
      <c r="U468" s="49" t="s">
        <v>523</v>
      </c>
      <c r="V468" s="49" t="s">
        <v>2383</v>
      </c>
      <c r="Y468" s="50">
        <v>467</v>
      </c>
    </row>
    <row r="469" spans="1:25" x14ac:dyDescent="0.8">
      <c r="A469" s="46" t="s">
        <v>7305</v>
      </c>
      <c r="B469" s="46" t="str">
        <f>IFERROR(IF(A469="","",A469&amp;COUNTIF(A$2:A469,A469)),"")</f>
        <v>経済・経営6</v>
      </c>
      <c r="C469" s="49" t="s">
        <v>4528</v>
      </c>
      <c r="D469" s="50">
        <v>468</v>
      </c>
      <c r="E469" s="49" t="s">
        <v>69</v>
      </c>
      <c r="F469" s="49" t="s">
        <v>46</v>
      </c>
      <c r="G469" s="49" t="s">
        <v>70</v>
      </c>
      <c r="H469" s="49" t="s">
        <v>813</v>
      </c>
      <c r="K469" s="49" t="s">
        <v>4550</v>
      </c>
      <c r="L469" s="49" t="s">
        <v>416</v>
      </c>
      <c r="M469" s="49" t="s">
        <v>417</v>
      </c>
      <c r="O469" s="49" t="s">
        <v>4551</v>
      </c>
      <c r="P469" s="49" t="s">
        <v>4552</v>
      </c>
      <c r="Q469" s="50">
        <v>5800</v>
      </c>
      <c r="R469" s="50">
        <v>6380</v>
      </c>
      <c r="S469" s="49" t="s">
        <v>4553</v>
      </c>
      <c r="T469" s="49" t="s">
        <v>2516</v>
      </c>
      <c r="U469" s="49" t="s">
        <v>4554</v>
      </c>
      <c r="V469" s="49" t="s">
        <v>2383</v>
      </c>
      <c r="Y469" s="50">
        <v>468</v>
      </c>
    </row>
    <row r="470" spans="1:25" x14ac:dyDescent="0.8">
      <c r="A470" s="46" t="s">
        <v>7305</v>
      </c>
      <c r="B470" s="46" t="str">
        <f>IFERROR(IF(A470="","",A470&amp;COUNTIF(A$2:A470,A470)),"")</f>
        <v>経済・経営7</v>
      </c>
      <c r="C470" s="49" t="s">
        <v>4528</v>
      </c>
      <c r="D470" s="50">
        <v>469</v>
      </c>
      <c r="E470" s="49" t="s">
        <v>69</v>
      </c>
      <c r="F470" s="49" t="s">
        <v>46</v>
      </c>
      <c r="G470" s="49" t="s">
        <v>70</v>
      </c>
      <c r="H470" s="49" t="s">
        <v>813</v>
      </c>
      <c r="K470" s="49" t="s">
        <v>4555</v>
      </c>
      <c r="L470" s="49" t="s">
        <v>416</v>
      </c>
      <c r="M470" s="49" t="s">
        <v>417</v>
      </c>
      <c r="O470" s="49" t="s">
        <v>4556</v>
      </c>
      <c r="P470" s="49" t="s">
        <v>4557</v>
      </c>
      <c r="Q470" s="50">
        <v>5800</v>
      </c>
      <c r="R470" s="50">
        <v>6380</v>
      </c>
      <c r="S470" s="49" t="s">
        <v>4558</v>
      </c>
      <c r="T470" s="49" t="s">
        <v>2516</v>
      </c>
      <c r="U470" s="49" t="s">
        <v>675</v>
      </c>
      <c r="V470" s="49" t="s">
        <v>2383</v>
      </c>
      <c r="Y470" s="50">
        <v>469</v>
      </c>
    </row>
    <row r="471" spans="1:25" x14ac:dyDescent="0.8">
      <c r="A471" s="46" t="s">
        <v>7305</v>
      </c>
      <c r="B471" s="46" t="str">
        <f>IFERROR(IF(A471="","",A471&amp;COUNTIF(A$2:A471,A471)),"")</f>
        <v>経済・経営8</v>
      </c>
      <c r="C471" s="49" t="s">
        <v>4528</v>
      </c>
      <c r="D471" s="50">
        <v>470</v>
      </c>
      <c r="E471" s="49" t="s">
        <v>69</v>
      </c>
      <c r="F471" s="49" t="s">
        <v>46</v>
      </c>
      <c r="G471" s="49" t="s">
        <v>70</v>
      </c>
      <c r="H471" s="49" t="s">
        <v>813</v>
      </c>
      <c r="K471" s="49" t="s">
        <v>4559</v>
      </c>
      <c r="L471" s="49" t="s">
        <v>580</v>
      </c>
      <c r="M471" s="49" t="s">
        <v>581</v>
      </c>
      <c r="O471" s="49" t="s">
        <v>4560</v>
      </c>
      <c r="P471" s="49" t="s">
        <v>4561</v>
      </c>
      <c r="Q471" s="50">
        <v>4000</v>
      </c>
      <c r="R471" s="50">
        <v>4400</v>
      </c>
      <c r="S471" s="49" t="s">
        <v>4562</v>
      </c>
      <c r="T471" s="49" t="s">
        <v>2456</v>
      </c>
      <c r="U471" s="49" t="s">
        <v>180</v>
      </c>
      <c r="V471" s="49" t="s">
        <v>2383</v>
      </c>
      <c r="Y471" s="50">
        <v>470</v>
      </c>
    </row>
    <row r="472" spans="1:25" x14ac:dyDescent="0.8">
      <c r="A472" s="46" t="s">
        <v>7305</v>
      </c>
      <c r="B472" s="46" t="str">
        <f>IFERROR(IF(A472="","",A472&amp;COUNTIF(A$2:A472,A472)),"")</f>
        <v>経済・経営9</v>
      </c>
      <c r="C472" s="49" t="s">
        <v>4528</v>
      </c>
      <c r="D472" s="50">
        <v>471</v>
      </c>
      <c r="E472" s="49" t="s">
        <v>69</v>
      </c>
      <c r="F472" s="49" t="s">
        <v>46</v>
      </c>
      <c r="G472" s="49" t="s">
        <v>70</v>
      </c>
      <c r="H472" s="49" t="s">
        <v>813</v>
      </c>
      <c r="K472" s="49" t="s">
        <v>4563</v>
      </c>
      <c r="L472" s="49" t="s">
        <v>580</v>
      </c>
      <c r="M472" s="49" t="s">
        <v>581</v>
      </c>
      <c r="O472" s="49" t="s">
        <v>4564</v>
      </c>
      <c r="P472" s="49" t="s">
        <v>4565</v>
      </c>
      <c r="Q472" s="50">
        <v>8400</v>
      </c>
      <c r="R472" s="50">
        <v>9240</v>
      </c>
      <c r="S472" s="49" t="s">
        <v>4566</v>
      </c>
      <c r="T472" s="49" t="s">
        <v>2388</v>
      </c>
      <c r="U472" s="49" t="s">
        <v>3648</v>
      </c>
      <c r="V472" s="49" t="s">
        <v>2383</v>
      </c>
      <c r="Y472" s="50">
        <v>471</v>
      </c>
    </row>
    <row r="473" spans="1:25" x14ac:dyDescent="0.8">
      <c r="A473" s="46" t="s">
        <v>7305</v>
      </c>
      <c r="B473" s="46" t="str">
        <f>IFERROR(IF(A473="","",A473&amp;COUNTIF(A$2:A473,A473)),"")</f>
        <v>経済・経営10</v>
      </c>
      <c r="C473" s="49" t="s">
        <v>4528</v>
      </c>
      <c r="D473" s="50">
        <v>472</v>
      </c>
      <c r="E473" s="49" t="s">
        <v>69</v>
      </c>
      <c r="F473" s="49" t="s">
        <v>46</v>
      </c>
      <c r="G473" s="49" t="s">
        <v>70</v>
      </c>
      <c r="H473" s="49" t="s">
        <v>813</v>
      </c>
      <c r="K473" s="49" t="s">
        <v>4567</v>
      </c>
      <c r="L473" s="49" t="s">
        <v>759</v>
      </c>
      <c r="M473" s="49" t="s">
        <v>760</v>
      </c>
      <c r="O473" s="49" t="s">
        <v>4568</v>
      </c>
      <c r="P473" s="49" t="s">
        <v>4569</v>
      </c>
      <c r="Q473" s="50">
        <v>8600</v>
      </c>
      <c r="R473" s="50">
        <v>9460</v>
      </c>
      <c r="S473" s="49" t="s">
        <v>4570</v>
      </c>
      <c r="T473" s="49" t="s">
        <v>2489</v>
      </c>
      <c r="U473" s="49" t="s">
        <v>4571</v>
      </c>
      <c r="V473" s="49" t="s">
        <v>2383</v>
      </c>
      <c r="Y473" s="50">
        <v>472</v>
      </c>
    </row>
    <row r="474" spans="1:25" x14ac:dyDescent="0.8">
      <c r="A474" s="46" t="s">
        <v>7305</v>
      </c>
      <c r="B474" s="46" t="str">
        <f>IFERROR(IF(A474="","",A474&amp;COUNTIF(A$2:A474,A474)),"")</f>
        <v>経済・経営11</v>
      </c>
      <c r="C474" s="49" t="s">
        <v>4528</v>
      </c>
      <c r="D474" s="50">
        <v>473</v>
      </c>
      <c r="E474" s="49" t="s">
        <v>69</v>
      </c>
      <c r="F474" s="49" t="s">
        <v>46</v>
      </c>
      <c r="G474" s="49" t="s">
        <v>70</v>
      </c>
      <c r="H474" s="49" t="s">
        <v>813</v>
      </c>
      <c r="K474" s="49" t="s">
        <v>4572</v>
      </c>
      <c r="L474" s="49" t="s">
        <v>788</v>
      </c>
      <c r="M474" s="49" t="s">
        <v>789</v>
      </c>
      <c r="O474" s="49" t="s">
        <v>4573</v>
      </c>
      <c r="P474" s="49" t="s">
        <v>4574</v>
      </c>
      <c r="Q474" s="50">
        <v>5400</v>
      </c>
      <c r="R474" s="50">
        <v>5940</v>
      </c>
      <c r="S474" s="49" t="s">
        <v>4575</v>
      </c>
      <c r="T474" s="49" t="s">
        <v>3835</v>
      </c>
      <c r="U474" s="49" t="s">
        <v>4576</v>
      </c>
      <c r="V474" s="49" t="s">
        <v>2383</v>
      </c>
      <c r="Y474" s="50">
        <v>473</v>
      </c>
    </row>
    <row r="475" spans="1:25" x14ac:dyDescent="0.8">
      <c r="A475" s="46" t="s">
        <v>7305</v>
      </c>
      <c r="B475" s="46" t="str">
        <f>IFERROR(IF(A475="","",A475&amp;COUNTIF(A$2:A475,A475)),"")</f>
        <v>経済・経営12</v>
      </c>
      <c r="C475" s="49" t="s">
        <v>4528</v>
      </c>
      <c r="D475" s="50">
        <v>474</v>
      </c>
      <c r="E475" s="49" t="s">
        <v>69</v>
      </c>
      <c r="F475" s="49" t="s">
        <v>46</v>
      </c>
      <c r="G475" s="49" t="s">
        <v>70</v>
      </c>
      <c r="H475" s="49" t="s">
        <v>813</v>
      </c>
      <c r="K475" s="49" t="s">
        <v>4577</v>
      </c>
      <c r="L475" s="49" t="s">
        <v>790</v>
      </c>
      <c r="M475" s="49" t="s">
        <v>791</v>
      </c>
      <c r="O475" s="49" t="s">
        <v>4578</v>
      </c>
      <c r="P475" s="49" t="s">
        <v>4579</v>
      </c>
      <c r="Q475" s="50">
        <v>6200</v>
      </c>
      <c r="R475" s="50">
        <v>6820</v>
      </c>
      <c r="S475" s="49" t="s">
        <v>4580</v>
      </c>
      <c r="T475" s="49" t="s">
        <v>2400</v>
      </c>
      <c r="U475" s="49" t="s">
        <v>4581</v>
      </c>
      <c r="V475" s="49" t="s">
        <v>2383</v>
      </c>
      <c r="Y475" s="50">
        <v>474</v>
      </c>
    </row>
    <row r="476" spans="1:25" x14ac:dyDescent="0.8">
      <c r="A476" s="46" t="s">
        <v>7305</v>
      </c>
      <c r="B476" s="46" t="str">
        <f>IFERROR(IF(A476="","",A476&amp;COUNTIF(A$2:A476,A476)),"")</f>
        <v>経済・経営13</v>
      </c>
      <c r="C476" s="49" t="s">
        <v>4528</v>
      </c>
      <c r="D476" s="50">
        <v>475</v>
      </c>
      <c r="E476" s="49" t="s">
        <v>69</v>
      </c>
      <c r="F476" s="49" t="s">
        <v>46</v>
      </c>
      <c r="G476" s="49" t="s">
        <v>70</v>
      </c>
      <c r="H476" s="49" t="s">
        <v>813</v>
      </c>
      <c r="K476" s="49" t="s">
        <v>4582</v>
      </c>
      <c r="L476" s="49" t="s">
        <v>790</v>
      </c>
      <c r="M476" s="49" t="s">
        <v>791</v>
      </c>
      <c r="O476" s="49" t="s">
        <v>4583</v>
      </c>
      <c r="P476" s="49" t="s">
        <v>4584</v>
      </c>
      <c r="Q476" s="50">
        <v>4000</v>
      </c>
      <c r="R476" s="50">
        <v>4400</v>
      </c>
      <c r="S476" s="49" t="s">
        <v>4585</v>
      </c>
      <c r="T476" s="49" t="s">
        <v>2409</v>
      </c>
      <c r="U476" s="49" t="s">
        <v>4586</v>
      </c>
      <c r="V476" s="49" t="s">
        <v>2383</v>
      </c>
      <c r="Y476" s="50">
        <v>475</v>
      </c>
    </row>
    <row r="477" spans="1:25" x14ac:dyDescent="0.8">
      <c r="A477" s="46" t="s">
        <v>7305</v>
      </c>
      <c r="B477" s="46" t="str">
        <f>IFERROR(IF(A477="","",A477&amp;COUNTIF(A$2:A477,A477)),"")</f>
        <v>経済・経営14</v>
      </c>
      <c r="C477" s="49" t="s">
        <v>4528</v>
      </c>
      <c r="D477" s="50">
        <v>476</v>
      </c>
      <c r="E477" s="49" t="s">
        <v>69</v>
      </c>
      <c r="F477" s="49" t="s">
        <v>46</v>
      </c>
      <c r="G477" s="49" t="s">
        <v>70</v>
      </c>
      <c r="H477" s="49" t="s">
        <v>813</v>
      </c>
      <c r="K477" s="49" t="s">
        <v>4587</v>
      </c>
      <c r="L477" s="49" t="s">
        <v>790</v>
      </c>
      <c r="M477" s="49" t="s">
        <v>791</v>
      </c>
      <c r="O477" s="49" t="s">
        <v>4588</v>
      </c>
      <c r="P477" s="49" t="s">
        <v>4589</v>
      </c>
      <c r="Q477" s="50">
        <v>2600</v>
      </c>
      <c r="R477" s="50">
        <v>2860</v>
      </c>
      <c r="S477" s="49" t="s">
        <v>4590</v>
      </c>
      <c r="T477" s="49" t="s">
        <v>2394</v>
      </c>
      <c r="U477" s="49" t="s">
        <v>4591</v>
      </c>
      <c r="V477" s="49" t="s">
        <v>2383</v>
      </c>
      <c r="Y477" s="50">
        <v>476</v>
      </c>
    </row>
    <row r="478" spans="1:25" x14ac:dyDescent="0.8">
      <c r="A478" s="46" t="s">
        <v>7305</v>
      </c>
      <c r="B478" s="46" t="str">
        <f>IFERROR(IF(A478="","",A478&amp;COUNTIF(A$2:A478,A478)),"")</f>
        <v>経済・経営15</v>
      </c>
      <c r="C478" s="49" t="s">
        <v>4528</v>
      </c>
      <c r="D478" s="50">
        <v>477</v>
      </c>
      <c r="E478" s="49" t="s">
        <v>69</v>
      </c>
      <c r="F478" s="49" t="s">
        <v>46</v>
      </c>
      <c r="G478" s="49" t="s">
        <v>70</v>
      </c>
      <c r="H478" s="49" t="s">
        <v>813</v>
      </c>
      <c r="K478" s="49" t="s">
        <v>4592</v>
      </c>
      <c r="L478" s="49" t="s">
        <v>828</v>
      </c>
      <c r="M478" s="49" t="s">
        <v>829</v>
      </c>
      <c r="O478" s="49" t="s">
        <v>4593</v>
      </c>
      <c r="P478" s="49" t="s">
        <v>4594</v>
      </c>
      <c r="Q478" s="50">
        <v>4500</v>
      </c>
      <c r="R478" s="50">
        <v>4950</v>
      </c>
      <c r="S478" s="49" t="s">
        <v>4595</v>
      </c>
      <c r="T478" s="49" t="s">
        <v>2489</v>
      </c>
      <c r="U478" s="49" t="s">
        <v>4596</v>
      </c>
      <c r="V478" s="49" t="s">
        <v>2383</v>
      </c>
      <c r="Y478" s="50">
        <v>477</v>
      </c>
    </row>
    <row r="479" spans="1:25" x14ac:dyDescent="0.8">
      <c r="A479" s="46" t="s">
        <v>7305</v>
      </c>
      <c r="B479" s="46" t="str">
        <f>IFERROR(IF(A479="","",A479&amp;COUNTIF(A$2:A479,A479)),"")</f>
        <v>経済・経営16</v>
      </c>
      <c r="C479" s="49" t="s">
        <v>4597</v>
      </c>
      <c r="D479" s="50">
        <v>478</v>
      </c>
      <c r="E479" s="49" t="s">
        <v>69</v>
      </c>
      <c r="F479" s="49" t="s">
        <v>46</v>
      </c>
      <c r="G479" s="49" t="s">
        <v>70</v>
      </c>
      <c r="H479" s="49" t="s">
        <v>813</v>
      </c>
      <c r="K479" s="49" t="s">
        <v>4598</v>
      </c>
      <c r="L479" s="49" t="s">
        <v>828</v>
      </c>
      <c r="M479" s="49" t="s">
        <v>829</v>
      </c>
      <c r="O479" s="49" t="s">
        <v>4599</v>
      </c>
      <c r="P479" s="49" t="s">
        <v>4600</v>
      </c>
      <c r="Q479" s="50">
        <v>2400</v>
      </c>
      <c r="R479" s="50">
        <v>2640</v>
      </c>
      <c r="S479" s="49" t="s">
        <v>4601</v>
      </c>
      <c r="T479" s="49" t="s">
        <v>2489</v>
      </c>
      <c r="U479" s="49" t="s">
        <v>4602</v>
      </c>
      <c r="V479" s="49" t="s">
        <v>2383</v>
      </c>
      <c r="Y479" s="50">
        <v>478</v>
      </c>
    </row>
    <row r="480" spans="1:25" x14ac:dyDescent="0.8">
      <c r="A480" s="46" t="s">
        <v>7305</v>
      </c>
      <c r="B480" s="46" t="str">
        <f>IFERROR(IF(A480="","",A480&amp;COUNTIF(A$2:A480,A480)),"")</f>
        <v>経済・経営17</v>
      </c>
      <c r="C480" s="49" t="s">
        <v>4597</v>
      </c>
      <c r="D480" s="50">
        <v>479</v>
      </c>
      <c r="E480" s="49" t="s">
        <v>69</v>
      </c>
      <c r="F480" s="49" t="s">
        <v>46</v>
      </c>
      <c r="G480" s="49" t="s">
        <v>70</v>
      </c>
      <c r="H480" s="49" t="s">
        <v>813</v>
      </c>
      <c r="K480" s="49" t="s">
        <v>4603</v>
      </c>
      <c r="L480" s="49" t="s">
        <v>527</v>
      </c>
      <c r="M480" s="49" t="s">
        <v>528</v>
      </c>
      <c r="O480" s="49" t="s">
        <v>4604</v>
      </c>
      <c r="P480" s="49" t="s">
        <v>4605</v>
      </c>
      <c r="Q480" s="50">
        <v>5600</v>
      </c>
      <c r="R480" s="50">
        <v>6160</v>
      </c>
      <c r="S480" s="49" t="s">
        <v>4446</v>
      </c>
      <c r="T480" s="49" t="s">
        <v>2516</v>
      </c>
      <c r="U480" s="49" t="s">
        <v>218</v>
      </c>
      <c r="V480" s="49" t="s">
        <v>2383</v>
      </c>
      <c r="Y480" s="50">
        <v>479</v>
      </c>
    </row>
    <row r="481" spans="1:25" x14ac:dyDescent="0.8">
      <c r="A481" s="46" t="s">
        <v>7305</v>
      </c>
      <c r="B481" s="46" t="str">
        <f>IFERROR(IF(A481="","",A481&amp;COUNTIF(A$2:A481,A481)),"")</f>
        <v>経済・経営18</v>
      </c>
      <c r="C481" s="49" t="s">
        <v>4597</v>
      </c>
      <c r="D481" s="50">
        <v>480</v>
      </c>
      <c r="E481" s="49" t="s">
        <v>69</v>
      </c>
      <c r="F481" s="49" t="s">
        <v>46</v>
      </c>
      <c r="G481" s="49" t="s">
        <v>70</v>
      </c>
      <c r="H481" s="49" t="s">
        <v>813</v>
      </c>
      <c r="K481" s="49" t="s">
        <v>4606</v>
      </c>
      <c r="L481" s="49" t="s">
        <v>527</v>
      </c>
      <c r="M481" s="49" t="s">
        <v>528</v>
      </c>
      <c r="O481" s="49" t="s">
        <v>4607</v>
      </c>
      <c r="P481" s="49" t="s">
        <v>4608</v>
      </c>
      <c r="Q481" s="50">
        <v>5200</v>
      </c>
      <c r="R481" s="50">
        <v>5720</v>
      </c>
      <c r="S481" s="49" t="s">
        <v>4609</v>
      </c>
      <c r="T481" s="49" t="s">
        <v>2388</v>
      </c>
      <c r="U481" s="49" t="s">
        <v>699</v>
      </c>
      <c r="V481" s="49" t="s">
        <v>2383</v>
      </c>
      <c r="Y481" s="50">
        <v>480</v>
      </c>
    </row>
    <row r="482" spans="1:25" x14ac:dyDescent="0.8">
      <c r="A482" s="46" t="s">
        <v>7305</v>
      </c>
      <c r="B482" s="46" t="str">
        <f>IFERROR(IF(A482="","",A482&amp;COUNTIF(A$2:A482,A482)),"")</f>
        <v>経済・経営19</v>
      </c>
      <c r="C482" s="49" t="s">
        <v>4597</v>
      </c>
      <c r="D482" s="50">
        <v>481</v>
      </c>
      <c r="E482" s="49" t="s">
        <v>69</v>
      </c>
      <c r="F482" s="49" t="s">
        <v>46</v>
      </c>
      <c r="G482" s="49" t="s">
        <v>70</v>
      </c>
      <c r="H482" s="49" t="s">
        <v>813</v>
      </c>
      <c r="K482" s="49" t="s">
        <v>4610</v>
      </c>
      <c r="L482" s="49" t="s">
        <v>440</v>
      </c>
      <c r="M482" s="49" t="s">
        <v>441</v>
      </c>
      <c r="O482" s="49" t="s">
        <v>4611</v>
      </c>
      <c r="P482" s="49" t="s">
        <v>4612</v>
      </c>
      <c r="Q482" s="50">
        <v>6000</v>
      </c>
      <c r="R482" s="50">
        <v>6600</v>
      </c>
      <c r="S482" s="49" t="s">
        <v>4613</v>
      </c>
      <c r="T482" s="49" t="s">
        <v>2797</v>
      </c>
      <c r="U482" s="49" t="s">
        <v>4614</v>
      </c>
      <c r="V482" s="49" t="s">
        <v>2383</v>
      </c>
      <c r="Y482" s="50">
        <v>481</v>
      </c>
    </row>
    <row r="483" spans="1:25" x14ac:dyDescent="0.8">
      <c r="A483" s="46" t="s">
        <v>7305</v>
      </c>
      <c r="B483" s="46" t="str">
        <f>IFERROR(IF(A483="","",A483&amp;COUNTIF(A$2:A483,A483)),"")</f>
        <v>経済・経営20</v>
      </c>
      <c r="C483" s="49" t="s">
        <v>4597</v>
      </c>
      <c r="D483" s="50">
        <v>482</v>
      </c>
      <c r="E483" s="49" t="s">
        <v>69</v>
      </c>
      <c r="F483" s="49" t="s">
        <v>46</v>
      </c>
      <c r="G483" s="49" t="s">
        <v>70</v>
      </c>
      <c r="H483" s="49" t="s">
        <v>813</v>
      </c>
      <c r="K483" s="49" t="s">
        <v>4615</v>
      </c>
      <c r="L483" s="49" t="s">
        <v>440</v>
      </c>
      <c r="M483" s="49" t="s">
        <v>441</v>
      </c>
      <c r="O483" s="49" t="s">
        <v>4616</v>
      </c>
      <c r="P483" s="49" t="s">
        <v>4617</v>
      </c>
      <c r="Q483" s="50">
        <v>6500</v>
      </c>
      <c r="R483" s="50">
        <v>7150</v>
      </c>
      <c r="S483" s="49" t="s">
        <v>4618</v>
      </c>
      <c r="T483" s="49" t="s">
        <v>2797</v>
      </c>
      <c r="U483" s="49" t="s">
        <v>4614</v>
      </c>
      <c r="V483" s="49" t="s">
        <v>2383</v>
      </c>
      <c r="Y483" s="50">
        <v>482</v>
      </c>
    </row>
    <row r="484" spans="1:25" x14ac:dyDescent="0.8">
      <c r="A484" s="46" t="s">
        <v>7305</v>
      </c>
      <c r="B484" s="46" t="str">
        <f>IFERROR(IF(A484="","",A484&amp;COUNTIF(A$2:A484,A484)),"")</f>
        <v>経済・経営21</v>
      </c>
      <c r="C484" s="49" t="s">
        <v>4597</v>
      </c>
      <c r="D484" s="50">
        <v>483</v>
      </c>
      <c r="E484" s="49" t="s">
        <v>69</v>
      </c>
      <c r="F484" s="49" t="s">
        <v>46</v>
      </c>
      <c r="G484" s="49" t="s">
        <v>70</v>
      </c>
      <c r="H484" s="49" t="s">
        <v>813</v>
      </c>
      <c r="K484" s="49" t="s">
        <v>4619</v>
      </c>
      <c r="L484" s="49" t="s">
        <v>440</v>
      </c>
      <c r="M484" s="49" t="s">
        <v>441</v>
      </c>
      <c r="O484" s="49" t="s">
        <v>4620</v>
      </c>
      <c r="P484" s="49" t="s">
        <v>4621</v>
      </c>
      <c r="Q484" s="50">
        <v>5000</v>
      </c>
      <c r="R484" s="50">
        <v>5500</v>
      </c>
      <c r="S484" s="49" t="s">
        <v>4622</v>
      </c>
      <c r="T484" s="49" t="s">
        <v>3298</v>
      </c>
      <c r="U484" s="49" t="s">
        <v>4623</v>
      </c>
      <c r="V484" s="49" t="s">
        <v>2383</v>
      </c>
      <c r="Y484" s="50">
        <v>483</v>
      </c>
    </row>
    <row r="485" spans="1:25" x14ac:dyDescent="0.8">
      <c r="A485" s="46" t="s">
        <v>7305</v>
      </c>
      <c r="B485" s="46" t="str">
        <f>IFERROR(IF(A485="","",A485&amp;COUNTIF(A$2:A485,A485)),"")</f>
        <v>経済・経営22</v>
      </c>
      <c r="C485" s="49" t="s">
        <v>4597</v>
      </c>
      <c r="D485" s="50">
        <v>484</v>
      </c>
      <c r="E485" s="49" t="s">
        <v>69</v>
      </c>
      <c r="F485" s="49" t="s">
        <v>46</v>
      </c>
      <c r="G485" s="49" t="s">
        <v>70</v>
      </c>
      <c r="H485" s="49" t="s">
        <v>813</v>
      </c>
      <c r="K485" s="49" t="s">
        <v>4624</v>
      </c>
      <c r="L485" s="49" t="s">
        <v>440</v>
      </c>
      <c r="M485" s="49" t="s">
        <v>441</v>
      </c>
      <c r="O485" s="49" t="s">
        <v>4625</v>
      </c>
      <c r="P485" s="49" t="s">
        <v>4626</v>
      </c>
      <c r="Q485" s="50">
        <v>5500</v>
      </c>
      <c r="R485" s="50">
        <v>6050</v>
      </c>
      <c r="S485" s="49" t="s">
        <v>4627</v>
      </c>
      <c r="T485" s="49" t="s">
        <v>3298</v>
      </c>
      <c r="U485" s="49" t="s">
        <v>4614</v>
      </c>
      <c r="V485" s="49" t="s">
        <v>2383</v>
      </c>
      <c r="Y485" s="50">
        <v>484</v>
      </c>
    </row>
    <row r="486" spans="1:25" x14ac:dyDescent="0.8">
      <c r="A486" s="46" t="s">
        <v>7305</v>
      </c>
      <c r="B486" s="46" t="str">
        <f>IFERROR(IF(A486="","",A486&amp;COUNTIF(A$2:A486,A486)),"")</f>
        <v>経済・経営23</v>
      </c>
      <c r="C486" s="49" t="s">
        <v>4597</v>
      </c>
      <c r="D486" s="50">
        <v>485</v>
      </c>
      <c r="E486" s="49" t="s">
        <v>69</v>
      </c>
      <c r="F486" s="49" t="s">
        <v>46</v>
      </c>
      <c r="G486" s="49" t="s">
        <v>70</v>
      </c>
      <c r="H486" s="49" t="s">
        <v>813</v>
      </c>
      <c r="K486" s="49" t="s">
        <v>4628</v>
      </c>
      <c r="L486" s="49" t="s">
        <v>440</v>
      </c>
      <c r="M486" s="49" t="s">
        <v>441</v>
      </c>
      <c r="O486" s="49" t="s">
        <v>4629</v>
      </c>
      <c r="P486" s="49" t="s">
        <v>4630</v>
      </c>
      <c r="Q486" s="50">
        <v>7500</v>
      </c>
      <c r="R486" s="50">
        <v>8250</v>
      </c>
      <c r="S486" s="49" t="s">
        <v>4631</v>
      </c>
      <c r="T486" s="49" t="s">
        <v>3298</v>
      </c>
      <c r="U486" s="49" t="s">
        <v>4632</v>
      </c>
      <c r="V486" s="49" t="s">
        <v>2383</v>
      </c>
      <c r="Y486" s="50">
        <v>485</v>
      </c>
    </row>
    <row r="487" spans="1:25" x14ac:dyDescent="0.8">
      <c r="A487" s="46" t="s">
        <v>7305</v>
      </c>
      <c r="B487" s="46" t="str">
        <f>IFERROR(IF(A487="","",A487&amp;COUNTIF(A$2:A487,A487)),"")</f>
        <v>経済・経営24</v>
      </c>
      <c r="C487" s="49" t="s">
        <v>4597</v>
      </c>
      <c r="D487" s="50">
        <v>486</v>
      </c>
      <c r="E487" s="49" t="s">
        <v>69</v>
      </c>
      <c r="F487" s="49" t="s">
        <v>46</v>
      </c>
      <c r="G487" s="49" t="s">
        <v>70</v>
      </c>
      <c r="H487" s="49" t="s">
        <v>813</v>
      </c>
      <c r="K487" s="49" t="s">
        <v>4633</v>
      </c>
      <c r="L487" s="49" t="s">
        <v>440</v>
      </c>
      <c r="M487" s="49" t="s">
        <v>441</v>
      </c>
      <c r="O487" s="49" t="s">
        <v>4634</v>
      </c>
      <c r="P487" s="49" t="s">
        <v>4635</v>
      </c>
      <c r="Q487" s="50">
        <v>5500</v>
      </c>
      <c r="R487" s="50">
        <v>6050</v>
      </c>
      <c r="S487" s="49" t="s">
        <v>4636</v>
      </c>
      <c r="T487" s="49" t="s">
        <v>2797</v>
      </c>
      <c r="U487" s="49" t="s">
        <v>4637</v>
      </c>
      <c r="V487" s="49" t="s">
        <v>2383</v>
      </c>
      <c r="Y487" s="50">
        <v>486</v>
      </c>
    </row>
    <row r="488" spans="1:25" x14ac:dyDescent="0.8">
      <c r="A488" s="46" t="s">
        <v>7308</v>
      </c>
      <c r="B488" s="46" t="str">
        <f>IFERROR(IF(A488="","",A488&amp;COUNTIF(A$2:A488,A488)),"")</f>
        <v>文学1</v>
      </c>
      <c r="C488" s="49" t="s">
        <v>4597</v>
      </c>
      <c r="D488" s="50">
        <v>487</v>
      </c>
      <c r="E488" s="49" t="s">
        <v>69</v>
      </c>
      <c r="F488" s="49" t="s">
        <v>48</v>
      </c>
      <c r="G488" s="49" t="s">
        <v>70</v>
      </c>
      <c r="H488" s="49" t="s">
        <v>843</v>
      </c>
      <c r="K488" s="49" t="s">
        <v>4638</v>
      </c>
      <c r="L488" s="49" t="s">
        <v>542</v>
      </c>
      <c r="M488" s="49" t="s">
        <v>543</v>
      </c>
      <c r="O488" s="49" t="s">
        <v>4639</v>
      </c>
      <c r="P488" s="49" t="s">
        <v>4640</v>
      </c>
      <c r="Q488" s="50">
        <v>3200</v>
      </c>
      <c r="R488" s="50">
        <v>3520</v>
      </c>
      <c r="S488" s="49" t="s">
        <v>4641</v>
      </c>
      <c r="T488" s="49" t="s">
        <v>2400</v>
      </c>
      <c r="U488" s="49" t="s">
        <v>3761</v>
      </c>
      <c r="V488" s="49" t="s">
        <v>2383</v>
      </c>
      <c r="Y488" s="50">
        <v>487</v>
      </c>
    </row>
    <row r="489" spans="1:25" x14ac:dyDescent="0.8">
      <c r="A489" s="46" t="s">
        <v>7308</v>
      </c>
      <c r="B489" s="46" t="str">
        <f>IFERROR(IF(A489="","",A489&amp;COUNTIF(A$2:A489,A489)),"")</f>
        <v>文学2</v>
      </c>
      <c r="C489" s="49" t="s">
        <v>4597</v>
      </c>
      <c r="D489" s="50">
        <v>488</v>
      </c>
      <c r="E489" s="49" t="s">
        <v>69</v>
      </c>
      <c r="F489" s="49" t="s">
        <v>48</v>
      </c>
      <c r="G489" s="49" t="s">
        <v>70</v>
      </c>
      <c r="H489" s="49" t="s">
        <v>843</v>
      </c>
      <c r="K489" s="49" t="s">
        <v>4642</v>
      </c>
      <c r="L489" s="49" t="s">
        <v>72</v>
      </c>
      <c r="M489" s="49" t="s">
        <v>73</v>
      </c>
      <c r="O489" s="49" t="s">
        <v>4643</v>
      </c>
      <c r="P489" s="49" t="s">
        <v>4644</v>
      </c>
      <c r="Q489" s="50">
        <v>20000</v>
      </c>
      <c r="R489" s="50">
        <v>22000</v>
      </c>
      <c r="S489" s="49" t="s">
        <v>4645</v>
      </c>
      <c r="T489" s="49" t="s">
        <v>2405</v>
      </c>
      <c r="U489" s="49" t="s">
        <v>1435</v>
      </c>
      <c r="V489" s="49" t="s">
        <v>2383</v>
      </c>
      <c r="Y489" s="50">
        <v>488</v>
      </c>
    </row>
    <row r="490" spans="1:25" x14ac:dyDescent="0.8">
      <c r="A490" s="46" t="s">
        <v>7308</v>
      </c>
      <c r="B490" s="46" t="str">
        <f>IFERROR(IF(A490="","",A490&amp;COUNTIF(A$2:A490,A490)),"")</f>
        <v>文学3</v>
      </c>
      <c r="C490" s="49" t="s">
        <v>4597</v>
      </c>
      <c r="D490" s="50">
        <v>489</v>
      </c>
      <c r="E490" s="49" t="s">
        <v>69</v>
      </c>
      <c r="F490" s="49" t="s">
        <v>48</v>
      </c>
      <c r="G490" s="49" t="s">
        <v>70</v>
      </c>
      <c r="H490" s="49" t="s">
        <v>843</v>
      </c>
      <c r="K490" s="49" t="s">
        <v>4646</v>
      </c>
      <c r="L490" s="49" t="s">
        <v>844</v>
      </c>
      <c r="M490" s="49" t="s">
        <v>845</v>
      </c>
      <c r="O490" s="49" t="s">
        <v>4647</v>
      </c>
      <c r="P490" s="49" t="s">
        <v>4648</v>
      </c>
      <c r="Q490" s="50">
        <v>14000</v>
      </c>
      <c r="R490" s="50">
        <v>15400</v>
      </c>
      <c r="S490" s="49" t="s">
        <v>4649</v>
      </c>
      <c r="T490" s="49" t="s">
        <v>2797</v>
      </c>
      <c r="U490" s="49" t="s">
        <v>4650</v>
      </c>
      <c r="V490" s="49" t="s">
        <v>2383</v>
      </c>
      <c r="Y490" s="50">
        <v>489</v>
      </c>
    </row>
    <row r="491" spans="1:25" x14ac:dyDescent="0.8">
      <c r="A491" s="46" t="s">
        <v>7308</v>
      </c>
      <c r="B491" s="46" t="str">
        <f>IFERROR(IF(A491="","",A491&amp;COUNTIF(A$2:A491,A491)),"")</f>
        <v>文学4</v>
      </c>
      <c r="C491" s="49" t="s">
        <v>4597</v>
      </c>
      <c r="D491" s="50">
        <v>490</v>
      </c>
      <c r="E491" s="49" t="s">
        <v>69</v>
      </c>
      <c r="F491" s="49" t="s">
        <v>48</v>
      </c>
      <c r="G491" s="49" t="s">
        <v>70</v>
      </c>
      <c r="H491" s="49" t="s">
        <v>843</v>
      </c>
      <c r="K491" s="49" t="s">
        <v>4651</v>
      </c>
      <c r="L491" s="49" t="s">
        <v>844</v>
      </c>
      <c r="M491" s="49" t="s">
        <v>845</v>
      </c>
      <c r="O491" s="49" t="s">
        <v>4652</v>
      </c>
      <c r="P491" s="49" t="s">
        <v>4653</v>
      </c>
      <c r="Q491" s="50">
        <v>10000</v>
      </c>
      <c r="R491" s="50">
        <v>11000</v>
      </c>
      <c r="S491" s="49" t="s">
        <v>4654</v>
      </c>
      <c r="T491" s="49" t="s">
        <v>2797</v>
      </c>
      <c r="U491" s="49" t="s">
        <v>4655</v>
      </c>
      <c r="V491" s="49" t="s">
        <v>2383</v>
      </c>
      <c r="Y491" s="50">
        <v>490</v>
      </c>
    </row>
    <row r="492" spans="1:25" x14ac:dyDescent="0.8">
      <c r="A492" s="46" t="s">
        <v>7308</v>
      </c>
      <c r="B492" s="46" t="str">
        <f>IFERROR(IF(A492="","",A492&amp;COUNTIF(A$2:A492,A492)),"")</f>
        <v>文学5</v>
      </c>
      <c r="C492" s="49" t="s">
        <v>4597</v>
      </c>
      <c r="D492" s="50">
        <v>491</v>
      </c>
      <c r="E492" s="49" t="s">
        <v>69</v>
      </c>
      <c r="F492" s="49" t="s">
        <v>48</v>
      </c>
      <c r="G492" s="49" t="s">
        <v>70</v>
      </c>
      <c r="H492" s="49" t="s">
        <v>843</v>
      </c>
      <c r="K492" s="49" t="s">
        <v>4656</v>
      </c>
      <c r="L492" s="49" t="s">
        <v>844</v>
      </c>
      <c r="M492" s="49" t="s">
        <v>845</v>
      </c>
      <c r="O492" s="49" t="s">
        <v>4657</v>
      </c>
      <c r="P492" s="49" t="s">
        <v>4658</v>
      </c>
      <c r="Q492" s="50">
        <v>17000</v>
      </c>
      <c r="R492" s="50">
        <v>18700</v>
      </c>
      <c r="S492" s="49" t="s">
        <v>4659</v>
      </c>
      <c r="T492" s="49" t="s">
        <v>3298</v>
      </c>
      <c r="U492" s="49" t="s">
        <v>4660</v>
      </c>
      <c r="V492" s="49" t="s">
        <v>2383</v>
      </c>
      <c r="Y492" s="50">
        <v>491</v>
      </c>
    </row>
    <row r="493" spans="1:25" x14ac:dyDescent="0.8">
      <c r="A493" s="46" t="s">
        <v>7308</v>
      </c>
      <c r="B493" s="46" t="str">
        <f>IFERROR(IF(A493="","",A493&amp;COUNTIF(A$2:A493,A493)),"")</f>
        <v>文学6</v>
      </c>
      <c r="C493" s="49" t="s">
        <v>4597</v>
      </c>
      <c r="D493" s="50">
        <v>492</v>
      </c>
      <c r="E493" s="49" t="s">
        <v>69</v>
      </c>
      <c r="F493" s="49" t="s">
        <v>48</v>
      </c>
      <c r="G493" s="49" t="s">
        <v>70</v>
      </c>
      <c r="H493" s="49" t="s">
        <v>843</v>
      </c>
      <c r="L493" s="49" t="s">
        <v>847</v>
      </c>
      <c r="M493" s="49" t="s">
        <v>848</v>
      </c>
      <c r="O493" s="49" t="s">
        <v>4661</v>
      </c>
      <c r="P493" s="49" t="s">
        <v>4662</v>
      </c>
      <c r="Q493" s="50">
        <v>4400</v>
      </c>
      <c r="R493" s="50">
        <v>4840</v>
      </c>
      <c r="S493" s="49" t="s">
        <v>4663</v>
      </c>
      <c r="T493" s="49" t="s">
        <v>2420</v>
      </c>
      <c r="U493" s="49" t="s">
        <v>4664</v>
      </c>
      <c r="V493" s="49" t="s">
        <v>7291</v>
      </c>
      <c r="Y493" s="50">
        <v>492</v>
      </c>
    </row>
    <row r="494" spans="1:25" x14ac:dyDescent="0.8">
      <c r="A494" s="46" t="s">
        <v>7308</v>
      </c>
      <c r="B494" s="46" t="str">
        <f>IFERROR(IF(A494="","",A494&amp;COUNTIF(A$2:A494,A494)),"")</f>
        <v>文学7</v>
      </c>
      <c r="C494" s="49" t="s">
        <v>4665</v>
      </c>
      <c r="D494" s="50">
        <v>493</v>
      </c>
      <c r="E494" s="49" t="s">
        <v>69</v>
      </c>
      <c r="F494" s="49" t="s">
        <v>48</v>
      </c>
      <c r="G494" s="49" t="s">
        <v>70</v>
      </c>
      <c r="H494" s="49" t="s">
        <v>843</v>
      </c>
      <c r="K494" s="49" t="s">
        <v>4666</v>
      </c>
      <c r="L494" s="49" t="s">
        <v>403</v>
      </c>
      <c r="M494" s="49" t="s">
        <v>404</v>
      </c>
      <c r="O494" s="49" t="s">
        <v>4667</v>
      </c>
      <c r="P494" s="49" t="s">
        <v>4668</v>
      </c>
      <c r="Q494" s="50">
        <v>3800</v>
      </c>
      <c r="R494" s="50">
        <v>4180</v>
      </c>
      <c r="S494" s="49" t="s">
        <v>4669</v>
      </c>
      <c r="T494" s="49" t="s">
        <v>2388</v>
      </c>
      <c r="U494" s="49" t="s">
        <v>228</v>
      </c>
      <c r="V494" s="49" t="s">
        <v>2383</v>
      </c>
      <c r="Y494" s="50">
        <v>493</v>
      </c>
    </row>
    <row r="495" spans="1:25" x14ac:dyDescent="0.8">
      <c r="A495" s="46" t="s">
        <v>7308</v>
      </c>
      <c r="B495" s="46" t="str">
        <f>IFERROR(IF(A495="","",A495&amp;COUNTIF(A$2:A495,A495)),"")</f>
        <v>文学8</v>
      </c>
      <c r="C495" s="49" t="s">
        <v>4665</v>
      </c>
      <c r="D495" s="50">
        <v>494</v>
      </c>
      <c r="E495" s="49" t="s">
        <v>69</v>
      </c>
      <c r="F495" s="49" t="s">
        <v>48</v>
      </c>
      <c r="G495" s="49" t="s">
        <v>70</v>
      </c>
      <c r="H495" s="49" t="s">
        <v>843</v>
      </c>
      <c r="K495" s="49" t="s">
        <v>4670</v>
      </c>
      <c r="L495" s="49" t="s">
        <v>403</v>
      </c>
      <c r="M495" s="49" t="s">
        <v>404</v>
      </c>
      <c r="O495" s="49" t="s">
        <v>4671</v>
      </c>
      <c r="P495" s="49" t="s">
        <v>4672</v>
      </c>
      <c r="Q495" s="50">
        <v>11000</v>
      </c>
      <c r="R495" s="50">
        <v>12100</v>
      </c>
      <c r="S495" s="49" t="s">
        <v>4673</v>
      </c>
      <c r="T495" s="49" t="s">
        <v>2516</v>
      </c>
      <c r="U495" s="49" t="s">
        <v>882</v>
      </c>
      <c r="V495" s="49" t="s">
        <v>2383</v>
      </c>
      <c r="Y495" s="50">
        <v>494</v>
      </c>
    </row>
    <row r="496" spans="1:25" x14ac:dyDescent="0.8">
      <c r="A496" s="46" t="s">
        <v>7308</v>
      </c>
      <c r="B496" s="46" t="str">
        <f>IFERROR(IF(A496="","",A496&amp;COUNTIF(A$2:A496,A496)),"")</f>
        <v>文学9</v>
      </c>
      <c r="C496" s="49" t="s">
        <v>4665</v>
      </c>
      <c r="D496" s="50">
        <v>495</v>
      </c>
      <c r="E496" s="49" t="s">
        <v>69</v>
      </c>
      <c r="F496" s="49" t="s">
        <v>48</v>
      </c>
      <c r="G496" s="49" t="s">
        <v>70</v>
      </c>
      <c r="H496" s="49" t="s">
        <v>843</v>
      </c>
      <c r="K496" s="49" t="s">
        <v>4674</v>
      </c>
      <c r="L496" s="49" t="s">
        <v>403</v>
      </c>
      <c r="M496" s="49" t="s">
        <v>404</v>
      </c>
      <c r="O496" s="49" t="s">
        <v>4675</v>
      </c>
      <c r="P496" s="49" t="s">
        <v>4676</v>
      </c>
      <c r="Q496" s="50">
        <v>3800</v>
      </c>
      <c r="R496" s="50">
        <v>4180</v>
      </c>
      <c r="S496" s="49" t="s">
        <v>4677</v>
      </c>
      <c r="T496" s="49" t="s">
        <v>2394</v>
      </c>
      <c r="U496" s="49" t="s">
        <v>4678</v>
      </c>
      <c r="V496" s="49" t="s">
        <v>2383</v>
      </c>
      <c r="Y496" s="50">
        <v>495</v>
      </c>
    </row>
    <row r="497" spans="1:25" x14ac:dyDescent="0.8">
      <c r="A497" s="46" t="s">
        <v>7308</v>
      </c>
      <c r="B497" s="46" t="str">
        <f>IFERROR(IF(A497="","",A497&amp;COUNTIF(A$2:A497,A497)),"")</f>
        <v>文学10</v>
      </c>
      <c r="C497" s="49" t="s">
        <v>4665</v>
      </c>
      <c r="D497" s="50">
        <v>496</v>
      </c>
      <c r="E497" s="49" t="s">
        <v>69</v>
      </c>
      <c r="F497" s="49" t="s">
        <v>48</v>
      </c>
      <c r="G497" s="49" t="s">
        <v>70</v>
      </c>
      <c r="H497" s="49" t="s">
        <v>843</v>
      </c>
      <c r="K497" s="49" t="s">
        <v>4679</v>
      </c>
      <c r="L497" s="49" t="s">
        <v>403</v>
      </c>
      <c r="M497" s="49" t="s">
        <v>404</v>
      </c>
      <c r="O497" s="49" t="s">
        <v>4680</v>
      </c>
      <c r="P497" s="49" t="s">
        <v>4681</v>
      </c>
      <c r="Q497" s="50">
        <v>19000</v>
      </c>
      <c r="R497" s="50">
        <v>20900</v>
      </c>
      <c r="S497" s="49" t="s">
        <v>4682</v>
      </c>
      <c r="T497" s="49" t="s">
        <v>2516</v>
      </c>
      <c r="U497" s="49" t="s">
        <v>4683</v>
      </c>
      <c r="V497" s="49" t="s">
        <v>2383</v>
      </c>
      <c r="Y497" s="50">
        <v>496</v>
      </c>
    </row>
    <row r="498" spans="1:25" x14ac:dyDescent="0.8">
      <c r="A498" s="46" t="s">
        <v>7308</v>
      </c>
      <c r="B498" s="46" t="str">
        <f>IFERROR(IF(A498="","",A498&amp;COUNTIF(A$2:A498,A498)),"")</f>
        <v>文学11</v>
      </c>
      <c r="C498" s="49" t="s">
        <v>4665</v>
      </c>
      <c r="D498" s="50">
        <v>497</v>
      </c>
      <c r="E498" s="49" t="s">
        <v>69</v>
      </c>
      <c r="F498" s="49" t="s">
        <v>48</v>
      </c>
      <c r="G498" s="49" t="s">
        <v>70</v>
      </c>
      <c r="H498" s="49" t="s">
        <v>843</v>
      </c>
      <c r="L498" s="49" t="s">
        <v>403</v>
      </c>
      <c r="M498" s="49" t="s">
        <v>404</v>
      </c>
      <c r="O498" s="49" t="s">
        <v>4684</v>
      </c>
      <c r="P498" s="49" t="s">
        <v>4685</v>
      </c>
      <c r="Q498" s="50">
        <v>8900</v>
      </c>
      <c r="R498" s="50">
        <v>9790</v>
      </c>
      <c r="S498" s="49" t="s">
        <v>4686</v>
      </c>
      <c r="T498" s="49" t="s">
        <v>4687</v>
      </c>
      <c r="U498" s="49" t="s">
        <v>4688</v>
      </c>
      <c r="V498" s="49" t="s">
        <v>7291</v>
      </c>
      <c r="Y498" s="50">
        <v>497</v>
      </c>
    </row>
    <row r="499" spans="1:25" x14ac:dyDescent="0.8">
      <c r="A499" s="46" t="s">
        <v>7308</v>
      </c>
      <c r="B499" s="46" t="str">
        <f>IFERROR(IF(A499="","",A499&amp;COUNTIF(A$2:A499,A499)),"")</f>
        <v>文学12</v>
      </c>
      <c r="C499" s="49" t="s">
        <v>4665</v>
      </c>
      <c r="D499" s="50">
        <v>498</v>
      </c>
      <c r="E499" s="49" t="s">
        <v>69</v>
      </c>
      <c r="F499" s="49" t="s">
        <v>48</v>
      </c>
      <c r="G499" s="49" t="s">
        <v>70</v>
      </c>
      <c r="H499" s="49" t="s">
        <v>843</v>
      </c>
      <c r="K499" s="49" t="s">
        <v>4689</v>
      </c>
      <c r="L499" s="49" t="s">
        <v>403</v>
      </c>
      <c r="M499" s="49" t="s">
        <v>404</v>
      </c>
      <c r="O499" s="49" t="s">
        <v>4690</v>
      </c>
      <c r="P499" s="49" t="s">
        <v>4691</v>
      </c>
      <c r="Q499" s="50">
        <v>6000</v>
      </c>
      <c r="R499" s="50">
        <v>6600</v>
      </c>
      <c r="S499" s="49" t="s">
        <v>4692</v>
      </c>
      <c r="T499" s="49" t="s">
        <v>2471</v>
      </c>
      <c r="U499" s="49" t="s">
        <v>4693</v>
      </c>
      <c r="V499" s="49" t="s">
        <v>2383</v>
      </c>
      <c r="Y499" s="50">
        <v>498</v>
      </c>
    </row>
    <row r="500" spans="1:25" x14ac:dyDescent="0.8">
      <c r="A500" s="46" t="s">
        <v>7308</v>
      </c>
      <c r="B500" s="46" t="str">
        <f>IFERROR(IF(A500="","",A500&amp;COUNTIF(A$2:A500,A500)),"")</f>
        <v>文学13</v>
      </c>
      <c r="C500" s="49" t="s">
        <v>4665</v>
      </c>
      <c r="D500" s="50">
        <v>499</v>
      </c>
      <c r="E500" s="49" t="s">
        <v>69</v>
      </c>
      <c r="F500" s="49" t="s">
        <v>48</v>
      </c>
      <c r="G500" s="49" t="s">
        <v>70</v>
      </c>
      <c r="H500" s="49" t="s">
        <v>843</v>
      </c>
      <c r="K500" s="49" t="s">
        <v>4694</v>
      </c>
      <c r="L500" s="49" t="s">
        <v>403</v>
      </c>
      <c r="M500" s="49" t="s">
        <v>404</v>
      </c>
      <c r="O500" s="49" t="s">
        <v>4695</v>
      </c>
      <c r="P500" s="49" t="s">
        <v>4696</v>
      </c>
      <c r="Q500" s="50">
        <v>8000</v>
      </c>
      <c r="R500" s="50">
        <v>8800</v>
      </c>
      <c r="S500" s="49" t="s">
        <v>4697</v>
      </c>
      <c r="T500" s="49" t="s">
        <v>2400</v>
      </c>
      <c r="U500" s="49" t="s">
        <v>405</v>
      </c>
      <c r="V500" s="49" t="s">
        <v>2383</v>
      </c>
      <c r="Y500" s="50">
        <v>499</v>
      </c>
    </row>
    <row r="501" spans="1:25" x14ac:dyDescent="0.8">
      <c r="A501" s="46" t="s">
        <v>7308</v>
      </c>
      <c r="B501" s="46" t="str">
        <f>IFERROR(IF(A501="","",A501&amp;COUNTIF(A$2:A501,A501)),"")</f>
        <v>文学14</v>
      </c>
      <c r="C501" s="49" t="s">
        <v>4665</v>
      </c>
      <c r="D501" s="50">
        <v>500</v>
      </c>
      <c r="E501" s="49" t="s">
        <v>69</v>
      </c>
      <c r="F501" s="49" t="s">
        <v>48</v>
      </c>
      <c r="G501" s="49" t="s">
        <v>70</v>
      </c>
      <c r="H501" s="49" t="s">
        <v>843</v>
      </c>
      <c r="K501" s="49" t="s">
        <v>4698</v>
      </c>
      <c r="L501" s="49" t="s">
        <v>854</v>
      </c>
      <c r="M501" s="49" t="s">
        <v>855</v>
      </c>
      <c r="O501" s="49" t="s">
        <v>4699</v>
      </c>
      <c r="P501" s="49" t="s">
        <v>4700</v>
      </c>
      <c r="Q501" s="50">
        <v>12000</v>
      </c>
      <c r="R501" s="50">
        <v>13200</v>
      </c>
      <c r="S501" s="49" t="s">
        <v>4701</v>
      </c>
      <c r="T501" s="49" t="s">
        <v>2435</v>
      </c>
      <c r="U501" s="49" t="s">
        <v>4702</v>
      </c>
      <c r="V501" s="49" t="s">
        <v>7291</v>
      </c>
      <c r="Y501" s="50">
        <v>500</v>
      </c>
    </row>
    <row r="502" spans="1:25" x14ac:dyDescent="0.8">
      <c r="A502" s="46" t="s">
        <v>7308</v>
      </c>
      <c r="B502" s="46" t="str">
        <f>IFERROR(IF(A502="","",A502&amp;COUNTIF(A$2:A502,A502)),"")</f>
        <v>文学15</v>
      </c>
      <c r="C502" s="49" t="s">
        <v>4665</v>
      </c>
      <c r="D502" s="50">
        <v>501</v>
      </c>
      <c r="E502" s="49" t="s">
        <v>69</v>
      </c>
      <c r="F502" s="49" t="s">
        <v>48</v>
      </c>
      <c r="G502" s="49" t="s">
        <v>70</v>
      </c>
      <c r="H502" s="49" t="s">
        <v>843</v>
      </c>
      <c r="K502" s="49" t="s">
        <v>4703</v>
      </c>
      <c r="L502" s="49" t="s">
        <v>514</v>
      </c>
      <c r="M502" s="49" t="s">
        <v>515</v>
      </c>
      <c r="O502" s="49" t="s">
        <v>4704</v>
      </c>
      <c r="P502" s="49" t="s">
        <v>4705</v>
      </c>
      <c r="Q502" s="50">
        <v>3800</v>
      </c>
      <c r="R502" s="50">
        <v>4180</v>
      </c>
      <c r="S502" s="49" t="s">
        <v>4706</v>
      </c>
      <c r="T502" s="49" t="s">
        <v>2495</v>
      </c>
      <c r="U502" s="49" t="s">
        <v>3100</v>
      </c>
      <c r="V502" s="49" t="s">
        <v>2383</v>
      </c>
      <c r="Y502" s="50">
        <v>501</v>
      </c>
    </row>
    <row r="503" spans="1:25" x14ac:dyDescent="0.8">
      <c r="A503" s="46" t="s">
        <v>7308</v>
      </c>
      <c r="B503" s="46" t="str">
        <f>IFERROR(IF(A503="","",A503&amp;COUNTIF(A$2:A503,A503)),"")</f>
        <v>文学16</v>
      </c>
      <c r="C503" s="49" t="s">
        <v>4665</v>
      </c>
      <c r="D503" s="50">
        <v>502</v>
      </c>
      <c r="E503" s="49" t="s">
        <v>69</v>
      </c>
      <c r="F503" s="49" t="s">
        <v>48</v>
      </c>
      <c r="G503" s="49" t="s">
        <v>70</v>
      </c>
      <c r="H503" s="49" t="s">
        <v>843</v>
      </c>
      <c r="K503" s="49" t="s">
        <v>4707</v>
      </c>
      <c r="L503" s="49" t="s">
        <v>426</v>
      </c>
      <c r="M503" s="49" t="s">
        <v>427</v>
      </c>
      <c r="O503" s="49" t="s">
        <v>4708</v>
      </c>
      <c r="P503" s="49" t="s">
        <v>4709</v>
      </c>
      <c r="Q503" s="50">
        <v>10000</v>
      </c>
      <c r="R503" s="50">
        <v>11000</v>
      </c>
      <c r="S503" s="49" t="s">
        <v>4710</v>
      </c>
      <c r="T503" s="49" t="s">
        <v>2471</v>
      </c>
      <c r="U503" s="49" t="s">
        <v>4065</v>
      </c>
      <c r="V503" s="49" t="s">
        <v>7291</v>
      </c>
      <c r="Y503" s="50">
        <v>502</v>
      </c>
    </row>
    <row r="504" spans="1:25" x14ac:dyDescent="0.8">
      <c r="A504" s="46" t="s">
        <v>7308</v>
      </c>
      <c r="B504" s="46" t="str">
        <f>IFERROR(IF(A504="","",A504&amp;COUNTIF(A$2:A504,A504)),"")</f>
        <v>文学17</v>
      </c>
      <c r="C504" s="49" t="s">
        <v>4665</v>
      </c>
      <c r="D504" s="50">
        <v>503</v>
      </c>
      <c r="E504" s="49" t="s">
        <v>69</v>
      </c>
      <c r="F504" s="49" t="s">
        <v>48</v>
      </c>
      <c r="G504" s="49" t="s">
        <v>70</v>
      </c>
      <c r="H504" s="49" t="s">
        <v>843</v>
      </c>
      <c r="K504" s="49" t="s">
        <v>4711</v>
      </c>
      <c r="L504" s="49" t="s">
        <v>426</v>
      </c>
      <c r="M504" s="49" t="s">
        <v>427</v>
      </c>
      <c r="O504" s="49" t="s">
        <v>4712</v>
      </c>
      <c r="P504" s="49" t="s">
        <v>4713</v>
      </c>
      <c r="Q504" s="50">
        <v>10000</v>
      </c>
      <c r="R504" s="50">
        <v>11000</v>
      </c>
      <c r="S504" s="49" t="s">
        <v>4714</v>
      </c>
      <c r="T504" s="49" t="s">
        <v>2471</v>
      </c>
      <c r="U504" s="49" t="s">
        <v>4715</v>
      </c>
      <c r="V504" s="49" t="s">
        <v>7291</v>
      </c>
      <c r="Y504" s="50">
        <v>503</v>
      </c>
    </row>
    <row r="505" spans="1:25" x14ac:dyDescent="0.8">
      <c r="A505" s="46" t="s">
        <v>7308</v>
      </c>
      <c r="B505" s="46" t="str">
        <f>IFERROR(IF(A505="","",A505&amp;COUNTIF(A$2:A505,A505)),"")</f>
        <v>文学18</v>
      </c>
      <c r="C505" s="49" t="s">
        <v>4665</v>
      </c>
      <c r="D505" s="50">
        <v>504</v>
      </c>
      <c r="E505" s="49" t="s">
        <v>69</v>
      </c>
      <c r="F505" s="49" t="s">
        <v>48</v>
      </c>
      <c r="G505" s="49" t="s">
        <v>70</v>
      </c>
      <c r="H505" s="49" t="s">
        <v>843</v>
      </c>
      <c r="K505" s="49" t="s">
        <v>4716</v>
      </c>
      <c r="L505" s="49" t="s">
        <v>426</v>
      </c>
      <c r="M505" s="49" t="s">
        <v>427</v>
      </c>
      <c r="O505" s="49" t="s">
        <v>4717</v>
      </c>
      <c r="P505" s="49" t="s">
        <v>4718</v>
      </c>
      <c r="Q505" s="50">
        <v>10000</v>
      </c>
      <c r="R505" s="50">
        <v>11000</v>
      </c>
      <c r="S505" s="49" t="s">
        <v>4719</v>
      </c>
      <c r="T505" s="49" t="s">
        <v>2471</v>
      </c>
      <c r="U505" s="49" t="s">
        <v>4720</v>
      </c>
      <c r="V505" s="49" t="s">
        <v>7291</v>
      </c>
      <c r="Y505" s="50">
        <v>504</v>
      </c>
    </row>
    <row r="506" spans="1:25" x14ac:dyDescent="0.8">
      <c r="A506" s="46" t="s">
        <v>7308</v>
      </c>
      <c r="B506" s="46" t="str">
        <f>IFERROR(IF(A506="","",A506&amp;COUNTIF(A$2:A506,A506)),"")</f>
        <v>文学19</v>
      </c>
      <c r="C506" s="49" t="s">
        <v>4665</v>
      </c>
      <c r="D506" s="50">
        <v>505</v>
      </c>
      <c r="E506" s="49" t="s">
        <v>69</v>
      </c>
      <c r="F506" s="49" t="s">
        <v>48</v>
      </c>
      <c r="G506" s="49" t="s">
        <v>70</v>
      </c>
      <c r="H506" s="49" t="s">
        <v>843</v>
      </c>
      <c r="K506" s="49" t="s">
        <v>4721</v>
      </c>
      <c r="L506" s="49" t="s">
        <v>151</v>
      </c>
      <c r="M506" s="49" t="s">
        <v>152</v>
      </c>
      <c r="O506" s="49" t="s">
        <v>4722</v>
      </c>
      <c r="P506" s="49" t="s">
        <v>4723</v>
      </c>
      <c r="Q506" s="50">
        <v>2600</v>
      </c>
      <c r="R506" s="50">
        <v>2860</v>
      </c>
      <c r="S506" s="49" t="s">
        <v>4724</v>
      </c>
      <c r="T506" s="49" t="s">
        <v>2420</v>
      </c>
      <c r="U506" s="49" t="s">
        <v>896</v>
      </c>
      <c r="V506" s="49" t="s">
        <v>2383</v>
      </c>
      <c r="Y506" s="50">
        <v>505</v>
      </c>
    </row>
    <row r="507" spans="1:25" x14ac:dyDescent="0.8">
      <c r="A507" s="46" t="s">
        <v>7308</v>
      </c>
      <c r="B507" s="46" t="str">
        <f>IFERROR(IF(A507="","",A507&amp;COUNTIF(A$2:A507,A507)),"")</f>
        <v>文学20</v>
      </c>
      <c r="C507" s="49" t="s">
        <v>4665</v>
      </c>
      <c r="D507" s="50">
        <v>506</v>
      </c>
      <c r="E507" s="49" t="s">
        <v>69</v>
      </c>
      <c r="F507" s="49" t="s">
        <v>48</v>
      </c>
      <c r="G507" s="49" t="s">
        <v>70</v>
      </c>
      <c r="H507" s="49" t="s">
        <v>843</v>
      </c>
      <c r="K507" s="49" t="s">
        <v>4725</v>
      </c>
      <c r="L507" s="49" t="s">
        <v>151</v>
      </c>
      <c r="M507" s="49" t="s">
        <v>152</v>
      </c>
      <c r="O507" s="49" t="s">
        <v>4726</v>
      </c>
      <c r="P507" s="49" t="s">
        <v>1590</v>
      </c>
      <c r="Q507" s="50">
        <v>1800</v>
      </c>
      <c r="R507" s="50">
        <v>1980</v>
      </c>
      <c r="S507" s="49" t="s">
        <v>4727</v>
      </c>
      <c r="T507" s="49" t="s">
        <v>2394</v>
      </c>
      <c r="U507" s="49" t="s">
        <v>3433</v>
      </c>
      <c r="V507" s="49" t="s">
        <v>2383</v>
      </c>
      <c r="Y507" s="50">
        <v>506</v>
      </c>
    </row>
    <row r="508" spans="1:25" x14ac:dyDescent="0.8">
      <c r="A508" s="46" t="s">
        <v>7308</v>
      </c>
      <c r="B508" s="46" t="str">
        <f>IFERROR(IF(A508="","",A508&amp;COUNTIF(A$2:A508,A508)),"")</f>
        <v>文学21</v>
      </c>
      <c r="C508" s="49" t="s">
        <v>4665</v>
      </c>
      <c r="D508" s="50">
        <v>507</v>
      </c>
      <c r="E508" s="49" t="s">
        <v>69</v>
      </c>
      <c r="F508" s="49" t="s">
        <v>48</v>
      </c>
      <c r="G508" s="49" t="s">
        <v>70</v>
      </c>
      <c r="H508" s="49" t="s">
        <v>843</v>
      </c>
      <c r="K508" s="49" t="s">
        <v>4728</v>
      </c>
      <c r="L508" s="49" t="s">
        <v>428</v>
      </c>
      <c r="M508" s="49" t="s">
        <v>429</v>
      </c>
      <c r="O508" s="49" t="s">
        <v>4729</v>
      </c>
      <c r="P508" s="49" t="s">
        <v>4730</v>
      </c>
      <c r="Q508" s="50">
        <v>7500</v>
      </c>
      <c r="R508" s="50">
        <v>8250</v>
      </c>
      <c r="S508" s="49" t="s">
        <v>4731</v>
      </c>
      <c r="T508" s="49" t="s">
        <v>4732</v>
      </c>
      <c r="U508" s="49" t="s">
        <v>674</v>
      </c>
      <c r="V508" s="49" t="s">
        <v>2383</v>
      </c>
      <c r="Y508" s="50">
        <v>507</v>
      </c>
    </row>
    <row r="509" spans="1:25" x14ac:dyDescent="0.8">
      <c r="A509" s="46" t="s">
        <v>7308</v>
      </c>
      <c r="B509" s="46" t="str">
        <f>IFERROR(IF(A509="","",A509&amp;COUNTIF(A$2:A509,A509)),"")</f>
        <v>文学22</v>
      </c>
      <c r="C509" s="49" t="s">
        <v>4665</v>
      </c>
      <c r="D509" s="50">
        <v>508</v>
      </c>
      <c r="E509" s="49" t="s">
        <v>69</v>
      </c>
      <c r="F509" s="49" t="s">
        <v>48</v>
      </c>
      <c r="G509" s="49" t="s">
        <v>70</v>
      </c>
      <c r="H509" s="49" t="s">
        <v>843</v>
      </c>
      <c r="K509" s="49" t="s">
        <v>4733</v>
      </c>
      <c r="L509" s="49" t="s">
        <v>605</v>
      </c>
      <c r="M509" s="49" t="s">
        <v>606</v>
      </c>
      <c r="O509" s="49" t="s">
        <v>4734</v>
      </c>
      <c r="P509" s="49" t="s">
        <v>2106</v>
      </c>
      <c r="Q509" s="50">
        <v>6000</v>
      </c>
      <c r="R509" s="50">
        <v>6600</v>
      </c>
      <c r="S509" s="49" t="s">
        <v>4735</v>
      </c>
      <c r="T509" s="49" t="s">
        <v>2822</v>
      </c>
      <c r="U509" s="49" t="s">
        <v>3503</v>
      </c>
      <c r="V509" s="49" t="s">
        <v>2383</v>
      </c>
      <c r="Y509" s="50">
        <v>508</v>
      </c>
    </row>
    <row r="510" spans="1:25" x14ac:dyDescent="0.8">
      <c r="A510" s="46" t="s">
        <v>7308</v>
      </c>
      <c r="B510" s="46" t="str">
        <f>IFERROR(IF(A510="","",A510&amp;COUNTIF(A$2:A510,A510)),"")</f>
        <v>文学23</v>
      </c>
      <c r="C510" s="49" t="s">
        <v>4736</v>
      </c>
      <c r="D510" s="50">
        <v>509</v>
      </c>
      <c r="E510" s="49" t="s">
        <v>69</v>
      </c>
      <c r="F510" s="49" t="s">
        <v>48</v>
      </c>
      <c r="G510" s="49" t="s">
        <v>70</v>
      </c>
      <c r="H510" s="49" t="s">
        <v>843</v>
      </c>
      <c r="K510" s="49" t="s">
        <v>4737</v>
      </c>
      <c r="L510" s="49" t="s">
        <v>605</v>
      </c>
      <c r="M510" s="49" t="s">
        <v>606</v>
      </c>
      <c r="O510" s="49" t="s">
        <v>4738</v>
      </c>
      <c r="P510" s="49" t="s">
        <v>4739</v>
      </c>
      <c r="Q510" s="50">
        <v>9000</v>
      </c>
      <c r="R510" s="50">
        <v>9900</v>
      </c>
      <c r="S510" s="49" t="s">
        <v>4740</v>
      </c>
      <c r="T510" s="49" t="s">
        <v>2822</v>
      </c>
      <c r="U510" s="49" t="s">
        <v>4741</v>
      </c>
      <c r="V510" s="49" t="s">
        <v>2383</v>
      </c>
      <c r="Y510" s="50">
        <v>509</v>
      </c>
    </row>
    <row r="511" spans="1:25" x14ac:dyDescent="0.8">
      <c r="A511" s="46" t="s">
        <v>7308</v>
      </c>
      <c r="B511" s="46" t="str">
        <f>IFERROR(IF(A511="","",A511&amp;COUNTIF(A$2:A511,A511)),"")</f>
        <v>文学24</v>
      </c>
      <c r="C511" s="49" t="s">
        <v>4736</v>
      </c>
      <c r="D511" s="50">
        <v>510</v>
      </c>
      <c r="E511" s="49" t="s">
        <v>69</v>
      </c>
      <c r="F511" s="49" t="s">
        <v>48</v>
      </c>
      <c r="G511" s="49" t="s">
        <v>70</v>
      </c>
      <c r="H511" s="49" t="s">
        <v>843</v>
      </c>
      <c r="K511" s="49" t="s">
        <v>4742</v>
      </c>
      <c r="L511" s="49" t="s">
        <v>605</v>
      </c>
      <c r="M511" s="49" t="s">
        <v>606</v>
      </c>
      <c r="O511" s="49" t="s">
        <v>4743</v>
      </c>
      <c r="P511" s="49" t="s">
        <v>4744</v>
      </c>
      <c r="Q511" s="50">
        <v>10000</v>
      </c>
      <c r="R511" s="50">
        <v>11000</v>
      </c>
      <c r="S511" s="49" t="s">
        <v>4745</v>
      </c>
      <c r="T511" s="49" t="s">
        <v>2822</v>
      </c>
      <c r="U511" s="49" t="s">
        <v>4746</v>
      </c>
      <c r="V511" s="49" t="s">
        <v>2383</v>
      </c>
      <c r="Y511" s="50">
        <v>510</v>
      </c>
    </row>
    <row r="512" spans="1:25" x14ac:dyDescent="0.8">
      <c r="A512" s="46" t="s">
        <v>7308</v>
      </c>
      <c r="B512" s="46" t="str">
        <f>IFERROR(IF(A512="","",A512&amp;COUNTIF(A$2:A512,A512)),"")</f>
        <v>文学25</v>
      </c>
      <c r="C512" s="49" t="s">
        <v>4736</v>
      </c>
      <c r="D512" s="50">
        <v>511</v>
      </c>
      <c r="E512" s="49" t="s">
        <v>69</v>
      </c>
      <c r="F512" s="49" t="s">
        <v>48</v>
      </c>
      <c r="G512" s="49" t="s">
        <v>70</v>
      </c>
      <c r="H512" s="49" t="s">
        <v>843</v>
      </c>
      <c r="L512" s="49" t="s">
        <v>1818</v>
      </c>
      <c r="M512" s="49" t="s">
        <v>1819</v>
      </c>
      <c r="O512" s="49" t="s">
        <v>4747</v>
      </c>
      <c r="P512" s="49" t="s">
        <v>4748</v>
      </c>
      <c r="Q512" s="50">
        <v>14700</v>
      </c>
      <c r="R512" s="50">
        <v>16170</v>
      </c>
      <c r="S512" s="49" t="s">
        <v>4749</v>
      </c>
      <c r="T512" s="49" t="s">
        <v>2394</v>
      </c>
      <c r="U512" s="49" t="s">
        <v>4750</v>
      </c>
      <c r="V512" s="49" t="s">
        <v>7291</v>
      </c>
      <c r="Y512" s="50">
        <v>511</v>
      </c>
    </row>
    <row r="513" spans="1:25" x14ac:dyDescent="0.8">
      <c r="A513" s="46" t="s">
        <v>7308</v>
      </c>
      <c r="B513" s="46" t="str">
        <f>IFERROR(IF(A513="","",A513&amp;COUNTIF(A$2:A513,A513)),"")</f>
        <v>文学26</v>
      </c>
      <c r="C513" s="49" t="s">
        <v>4736</v>
      </c>
      <c r="D513" s="50">
        <v>512</v>
      </c>
      <c r="E513" s="49" t="s">
        <v>69</v>
      </c>
      <c r="F513" s="49" t="s">
        <v>48</v>
      </c>
      <c r="G513" s="49" t="s">
        <v>70</v>
      </c>
      <c r="H513" s="49" t="s">
        <v>843</v>
      </c>
      <c r="K513" s="49" t="s">
        <v>4751</v>
      </c>
      <c r="L513" s="49" t="s">
        <v>430</v>
      </c>
      <c r="M513" s="49" t="s">
        <v>431</v>
      </c>
      <c r="O513" s="49" t="s">
        <v>4752</v>
      </c>
      <c r="P513" s="49" t="s">
        <v>4753</v>
      </c>
      <c r="Q513" s="50">
        <v>3200</v>
      </c>
      <c r="R513" s="50">
        <v>3520</v>
      </c>
      <c r="S513" s="49" t="s">
        <v>4754</v>
      </c>
      <c r="T513" s="49" t="s">
        <v>2516</v>
      </c>
      <c r="U513" s="49" t="s">
        <v>802</v>
      </c>
      <c r="V513" s="49" t="s">
        <v>2383</v>
      </c>
      <c r="Y513" s="50">
        <v>512</v>
      </c>
    </row>
    <row r="514" spans="1:25" x14ac:dyDescent="0.8">
      <c r="A514" s="46" t="s">
        <v>7308</v>
      </c>
      <c r="B514" s="46" t="str">
        <f>IFERROR(IF(A514="","",A514&amp;COUNTIF(A$2:A514,A514)),"")</f>
        <v>文学27</v>
      </c>
      <c r="C514" s="49" t="s">
        <v>4736</v>
      </c>
      <c r="D514" s="50">
        <v>513</v>
      </c>
      <c r="E514" s="49" t="s">
        <v>69</v>
      </c>
      <c r="F514" s="49" t="s">
        <v>48</v>
      </c>
      <c r="G514" s="49" t="s">
        <v>70</v>
      </c>
      <c r="H514" s="49" t="s">
        <v>843</v>
      </c>
      <c r="K514" s="49" t="s">
        <v>4755</v>
      </c>
      <c r="L514" s="49" t="s">
        <v>397</v>
      </c>
      <c r="M514" s="49" t="s">
        <v>398</v>
      </c>
      <c r="O514" s="49" t="s">
        <v>4756</v>
      </c>
      <c r="P514" s="49" t="s">
        <v>4757</v>
      </c>
      <c r="Q514" s="50">
        <v>6500</v>
      </c>
      <c r="R514" s="50">
        <v>7150</v>
      </c>
      <c r="S514" s="49" t="s">
        <v>4758</v>
      </c>
      <c r="T514" s="49" t="s">
        <v>2568</v>
      </c>
      <c r="U514" s="49" t="s">
        <v>463</v>
      </c>
      <c r="V514" s="49" t="s">
        <v>2383</v>
      </c>
      <c r="Y514" s="50">
        <v>513</v>
      </c>
    </row>
    <row r="515" spans="1:25" x14ac:dyDescent="0.8">
      <c r="A515" s="46" t="s">
        <v>7308</v>
      </c>
      <c r="B515" s="46" t="str">
        <f>IFERROR(IF(A515="","",A515&amp;COUNTIF(A$2:A515,A515)),"")</f>
        <v>文学28</v>
      </c>
      <c r="C515" s="49" t="s">
        <v>4736</v>
      </c>
      <c r="D515" s="50">
        <v>514</v>
      </c>
      <c r="E515" s="49" t="s">
        <v>69</v>
      </c>
      <c r="F515" s="49" t="s">
        <v>48</v>
      </c>
      <c r="G515" s="49" t="s">
        <v>70</v>
      </c>
      <c r="H515" s="49" t="s">
        <v>843</v>
      </c>
      <c r="L515" s="49" t="s">
        <v>397</v>
      </c>
      <c r="M515" s="49" t="s">
        <v>398</v>
      </c>
      <c r="O515" s="49" t="s">
        <v>4759</v>
      </c>
      <c r="Q515" s="50">
        <v>17900</v>
      </c>
      <c r="R515" s="50">
        <v>19690</v>
      </c>
      <c r="S515" s="49" t="s">
        <v>4760</v>
      </c>
      <c r="T515" s="49" t="s">
        <v>2489</v>
      </c>
      <c r="V515" s="49" t="s">
        <v>7291</v>
      </c>
      <c r="Y515" s="50">
        <v>514</v>
      </c>
    </row>
    <row r="516" spans="1:25" x14ac:dyDescent="0.8">
      <c r="A516" s="46" t="s">
        <v>7308</v>
      </c>
      <c r="B516" s="46" t="str">
        <f>IFERROR(IF(A516="","",A516&amp;COUNTIF(A$2:A516,A516)),"")</f>
        <v>文学29</v>
      </c>
      <c r="C516" s="49" t="s">
        <v>4736</v>
      </c>
      <c r="D516" s="50">
        <v>515</v>
      </c>
      <c r="E516" s="49" t="s">
        <v>69</v>
      </c>
      <c r="F516" s="49" t="s">
        <v>48</v>
      </c>
      <c r="G516" s="49" t="s">
        <v>70</v>
      </c>
      <c r="H516" s="49" t="s">
        <v>843</v>
      </c>
      <c r="K516" s="49" t="s">
        <v>4761</v>
      </c>
      <c r="L516" s="49" t="s">
        <v>397</v>
      </c>
      <c r="M516" s="49" t="s">
        <v>398</v>
      </c>
      <c r="O516" s="49" t="s">
        <v>4762</v>
      </c>
      <c r="P516" s="49" t="s">
        <v>4763</v>
      </c>
      <c r="Q516" s="50">
        <v>5500</v>
      </c>
      <c r="R516" s="50">
        <v>6050</v>
      </c>
      <c r="S516" s="49" t="s">
        <v>4764</v>
      </c>
      <c r="T516" s="49" t="s">
        <v>2435</v>
      </c>
      <c r="U516" s="49" t="s">
        <v>95</v>
      </c>
      <c r="V516" s="49" t="s">
        <v>2383</v>
      </c>
      <c r="Y516" s="50">
        <v>515</v>
      </c>
    </row>
    <row r="517" spans="1:25" x14ac:dyDescent="0.8">
      <c r="A517" s="46" t="s">
        <v>7308</v>
      </c>
      <c r="B517" s="46" t="str">
        <f>IFERROR(IF(A517="","",A517&amp;COUNTIF(A$2:A517,A517)),"")</f>
        <v>文学30</v>
      </c>
      <c r="C517" s="49" t="s">
        <v>4736</v>
      </c>
      <c r="D517" s="50">
        <v>516</v>
      </c>
      <c r="E517" s="49" t="s">
        <v>69</v>
      </c>
      <c r="F517" s="49" t="s">
        <v>48</v>
      </c>
      <c r="G517" s="49" t="s">
        <v>70</v>
      </c>
      <c r="H517" s="49" t="s">
        <v>843</v>
      </c>
      <c r="L517" s="49" t="s">
        <v>397</v>
      </c>
      <c r="M517" s="49" t="s">
        <v>398</v>
      </c>
      <c r="O517" s="49" t="s">
        <v>4765</v>
      </c>
      <c r="P517" s="49" t="s">
        <v>4766</v>
      </c>
      <c r="Q517" s="50">
        <v>15700</v>
      </c>
      <c r="R517" s="50">
        <v>17270</v>
      </c>
      <c r="S517" s="49" t="s">
        <v>4767</v>
      </c>
      <c r="T517" s="49" t="s">
        <v>2394</v>
      </c>
      <c r="V517" s="49" t="s">
        <v>7291</v>
      </c>
      <c r="Y517" s="50">
        <v>516</v>
      </c>
    </row>
    <row r="518" spans="1:25" x14ac:dyDescent="0.8">
      <c r="A518" s="46" t="s">
        <v>7308</v>
      </c>
      <c r="B518" s="46" t="str">
        <f>IFERROR(IF(A518="","",A518&amp;COUNTIF(A$2:A518,A518)),"")</f>
        <v>文学31</v>
      </c>
      <c r="C518" s="49" t="s">
        <v>4736</v>
      </c>
      <c r="D518" s="50">
        <v>517</v>
      </c>
      <c r="E518" s="49" t="s">
        <v>69</v>
      </c>
      <c r="F518" s="49" t="s">
        <v>48</v>
      </c>
      <c r="G518" s="49" t="s">
        <v>70</v>
      </c>
      <c r="H518" s="49" t="s">
        <v>843</v>
      </c>
      <c r="L518" s="49" t="s">
        <v>397</v>
      </c>
      <c r="M518" s="49" t="s">
        <v>398</v>
      </c>
      <c r="O518" s="49" t="s">
        <v>4768</v>
      </c>
      <c r="P518" s="49" t="s">
        <v>4769</v>
      </c>
      <c r="Q518" s="50">
        <v>5600</v>
      </c>
      <c r="R518" s="50">
        <v>6160</v>
      </c>
      <c r="S518" s="49" t="s">
        <v>4770</v>
      </c>
      <c r="T518" s="49" t="s">
        <v>2516</v>
      </c>
      <c r="U518" s="49" t="s">
        <v>607</v>
      </c>
      <c r="V518" s="49" t="s">
        <v>7291</v>
      </c>
      <c r="Y518" s="50">
        <v>517</v>
      </c>
    </row>
    <row r="519" spans="1:25" x14ac:dyDescent="0.8">
      <c r="A519" s="46" t="s">
        <v>7308</v>
      </c>
      <c r="B519" s="46" t="str">
        <f>IFERROR(IF(A519="","",A519&amp;COUNTIF(A$2:A519,A519)),"")</f>
        <v>文学32</v>
      </c>
      <c r="C519" s="49" t="s">
        <v>4736</v>
      </c>
      <c r="D519" s="50">
        <v>518</v>
      </c>
      <c r="E519" s="49" t="s">
        <v>69</v>
      </c>
      <c r="F519" s="49" t="s">
        <v>48</v>
      </c>
      <c r="G519" s="49" t="s">
        <v>70</v>
      </c>
      <c r="H519" s="49" t="s">
        <v>843</v>
      </c>
      <c r="L519" s="49" t="s">
        <v>397</v>
      </c>
      <c r="M519" s="49" t="s">
        <v>398</v>
      </c>
      <c r="O519" s="49" t="s">
        <v>4771</v>
      </c>
      <c r="P519" s="49" t="s">
        <v>4772</v>
      </c>
      <c r="Q519" s="50">
        <v>6200</v>
      </c>
      <c r="R519" s="50">
        <v>6820</v>
      </c>
      <c r="S519" s="49" t="s">
        <v>4773</v>
      </c>
      <c r="T519" s="49" t="s">
        <v>2394</v>
      </c>
      <c r="U519" s="49" t="s">
        <v>607</v>
      </c>
      <c r="V519" s="49" t="s">
        <v>7291</v>
      </c>
      <c r="Y519" s="50">
        <v>518</v>
      </c>
    </row>
    <row r="520" spans="1:25" x14ac:dyDescent="0.8">
      <c r="A520" s="46" t="s">
        <v>7308</v>
      </c>
      <c r="B520" s="46" t="str">
        <f>IFERROR(IF(A520="","",A520&amp;COUNTIF(A$2:A520,A520)),"")</f>
        <v>文学33</v>
      </c>
      <c r="C520" s="49" t="s">
        <v>4736</v>
      </c>
      <c r="D520" s="50">
        <v>519</v>
      </c>
      <c r="E520" s="49" t="s">
        <v>69</v>
      </c>
      <c r="F520" s="49" t="s">
        <v>48</v>
      </c>
      <c r="G520" s="49" t="s">
        <v>70</v>
      </c>
      <c r="H520" s="49" t="s">
        <v>843</v>
      </c>
      <c r="L520" s="49" t="s">
        <v>397</v>
      </c>
      <c r="M520" s="49" t="s">
        <v>398</v>
      </c>
      <c r="O520" s="49" t="s">
        <v>4774</v>
      </c>
      <c r="P520" s="49" t="s">
        <v>883</v>
      </c>
      <c r="Q520" s="50">
        <v>20000</v>
      </c>
      <c r="R520" s="50">
        <v>22000</v>
      </c>
      <c r="S520" s="49" t="s">
        <v>4775</v>
      </c>
      <c r="T520" s="49" t="s">
        <v>2489</v>
      </c>
      <c r="U520" s="49" t="s">
        <v>607</v>
      </c>
      <c r="V520" s="49" t="s">
        <v>7291</v>
      </c>
      <c r="Y520" s="50">
        <v>519</v>
      </c>
    </row>
    <row r="521" spans="1:25" x14ac:dyDescent="0.8">
      <c r="A521" s="46" t="s">
        <v>7308</v>
      </c>
      <c r="B521" s="46" t="str">
        <f>IFERROR(IF(A521="","",A521&amp;COUNTIF(A$2:A521,A521)),"")</f>
        <v>文学34</v>
      </c>
      <c r="C521" s="49" t="s">
        <v>4736</v>
      </c>
      <c r="D521" s="50">
        <v>520</v>
      </c>
      <c r="E521" s="49" t="s">
        <v>69</v>
      </c>
      <c r="F521" s="49" t="s">
        <v>48</v>
      </c>
      <c r="G521" s="49" t="s">
        <v>70</v>
      </c>
      <c r="H521" s="49" t="s">
        <v>843</v>
      </c>
      <c r="L521" s="49" t="s">
        <v>397</v>
      </c>
      <c r="M521" s="49" t="s">
        <v>398</v>
      </c>
      <c r="O521" s="49" t="s">
        <v>4776</v>
      </c>
      <c r="P521" s="49" t="s">
        <v>2349</v>
      </c>
      <c r="Q521" s="50">
        <v>3700</v>
      </c>
      <c r="R521" s="50">
        <v>4070</v>
      </c>
      <c r="S521" s="49" t="s">
        <v>4777</v>
      </c>
      <c r="T521" s="49" t="s">
        <v>2405</v>
      </c>
      <c r="V521" s="49" t="s">
        <v>7291</v>
      </c>
      <c r="Y521" s="50">
        <v>520</v>
      </c>
    </row>
    <row r="522" spans="1:25" x14ac:dyDescent="0.8">
      <c r="A522" s="46" t="s">
        <v>7308</v>
      </c>
      <c r="B522" s="46" t="str">
        <f>IFERROR(IF(A522="","",A522&amp;COUNTIF(A$2:A522,A522)),"")</f>
        <v>文学35</v>
      </c>
      <c r="C522" s="49" t="s">
        <v>4736</v>
      </c>
      <c r="D522" s="50">
        <v>521</v>
      </c>
      <c r="E522" s="49" t="s">
        <v>69</v>
      </c>
      <c r="F522" s="49" t="s">
        <v>48</v>
      </c>
      <c r="G522" s="49" t="s">
        <v>70</v>
      </c>
      <c r="H522" s="49" t="s">
        <v>843</v>
      </c>
      <c r="L522" s="49" t="s">
        <v>397</v>
      </c>
      <c r="M522" s="49" t="s">
        <v>398</v>
      </c>
      <c r="O522" s="49" t="s">
        <v>4778</v>
      </c>
      <c r="P522" s="49" t="s">
        <v>881</v>
      </c>
      <c r="Q522" s="50">
        <v>18000</v>
      </c>
      <c r="R522" s="50">
        <v>19800</v>
      </c>
      <c r="S522" s="49" t="s">
        <v>4779</v>
      </c>
      <c r="T522" s="49" t="s">
        <v>2388</v>
      </c>
      <c r="U522" s="49" t="s">
        <v>607</v>
      </c>
      <c r="V522" s="49" t="s">
        <v>7291</v>
      </c>
      <c r="Y522" s="50">
        <v>521</v>
      </c>
    </row>
    <row r="523" spans="1:25" x14ac:dyDescent="0.8">
      <c r="A523" s="46" t="s">
        <v>7308</v>
      </c>
      <c r="B523" s="46" t="str">
        <f>IFERROR(IF(A523="","",A523&amp;COUNTIF(A$2:A523,A523)),"")</f>
        <v>文学36</v>
      </c>
      <c r="C523" s="49" t="s">
        <v>4736</v>
      </c>
      <c r="D523" s="50">
        <v>522</v>
      </c>
      <c r="E523" s="49" t="s">
        <v>69</v>
      </c>
      <c r="F523" s="49" t="s">
        <v>48</v>
      </c>
      <c r="G523" s="49" t="s">
        <v>70</v>
      </c>
      <c r="H523" s="49" t="s">
        <v>843</v>
      </c>
      <c r="K523" s="49" t="s">
        <v>4780</v>
      </c>
      <c r="L523" s="49" t="s">
        <v>397</v>
      </c>
      <c r="M523" s="49" t="s">
        <v>398</v>
      </c>
      <c r="O523" s="49" t="s">
        <v>4781</v>
      </c>
      <c r="P523" s="49" t="s">
        <v>4782</v>
      </c>
      <c r="Q523" s="50">
        <v>1900</v>
      </c>
      <c r="R523" s="50">
        <v>2090</v>
      </c>
      <c r="S523" s="49" t="s">
        <v>4783</v>
      </c>
      <c r="T523" s="49" t="s">
        <v>2539</v>
      </c>
      <c r="U523" s="49" t="s">
        <v>228</v>
      </c>
      <c r="V523" s="49" t="s">
        <v>2383</v>
      </c>
      <c r="Y523" s="50">
        <v>522</v>
      </c>
    </row>
    <row r="524" spans="1:25" x14ac:dyDescent="0.8">
      <c r="A524" s="46" t="s">
        <v>7308</v>
      </c>
      <c r="B524" s="46" t="str">
        <f>IFERROR(IF(A524="","",A524&amp;COUNTIF(A$2:A524,A524)),"")</f>
        <v>文学37</v>
      </c>
      <c r="C524" s="49" t="s">
        <v>4736</v>
      </c>
      <c r="D524" s="50">
        <v>523</v>
      </c>
      <c r="E524" s="49" t="s">
        <v>69</v>
      </c>
      <c r="F524" s="49" t="s">
        <v>48</v>
      </c>
      <c r="G524" s="49" t="s">
        <v>70</v>
      </c>
      <c r="H524" s="49" t="s">
        <v>843</v>
      </c>
      <c r="K524" s="49" t="s">
        <v>4784</v>
      </c>
      <c r="L524" s="49" t="s">
        <v>433</v>
      </c>
      <c r="M524" s="49" t="s">
        <v>434</v>
      </c>
      <c r="O524" s="49" t="s">
        <v>4785</v>
      </c>
      <c r="P524" s="49" t="s">
        <v>4786</v>
      </c>
      <c r="Q524" s="50">
        <v>18000</v>
      </c>
      <c r="R524" s="50">
        <v>19800</v>
      </c>
      <c r="S524" s="49" t="s">
        <v>4787</v>
      </c>
      <c r="T524" s="49" t="s">
        <v>2445</v>
      </c>
      <c r="U524" s="49" t="s">
        <v>2490</v>
      </c>
      <c r="V524" s="49" t="s">
        <v>2383</v>
      </c>
      <c r="X524" s="17"/>
      <c r="Y524" s="50">
        <v>523</v>
      </c>
    </row>
    <row r="525" spans="1:25" x14ac:dyDescent="0.8">
      <c r="A525" s="46" t="s">
        <v>7308</v>
      </c>
      <c r="B525" s="46" t="str">
        <f>IFERROR(IF(A525="","",A525&amp;COUNTIF(A$2:A525,A525)),"")</f>
        <v>文学38</v>
      </c>
      <c r="C525" s="49" t="s">
        <v>4736</v>
      </c>
      <c r="D525" s="50">
        <v>524</v>
      </c>
      <c r="E525" s="49" t="s">
        <v>69</v>
      </c>
      <c r="F525" s="49" t="s">
        <v>48</v>
      </c>
      <c r="G525" s="49" t="s">
        <v>70</v>
      </c>
      <c r="H525" s="49" t="s">
        <v>843</v>
      </c>
      <c r="K525" s="49" t="s">
        <v>4788</v>
      </c>
      <c r="L525" s="49" t="s">
        <v>433</v>
      </c>
      <c r="M525" s="49" t="s">
        <v>434</v>
      </c>
      <c r="O525" s="49" t="s">
        <v>4789</v>
      </c>
      <c r="P525" s="49" t="s">
        <v>4786</v>
      </c>
      <c r="Q525" s="50">
        <v>20000</v>
      </c>
      <c r="R525" s="50">
        <v>22000</v>
      </c>
      <c r="S525" s="49" t="s">
        <v>4790</v>
      </c>
      <c r="T525" s="49" t="s">
        <v>2445</v>
      </c>
      <c r="U525" s="49" t="s">
        <v>4791</v>
      </c>
      <c r="V525" s="49" t="s">
        <v>2383</v>
      </c>
      <c r="X525" s="17"/>
      <c r="Y525" s="50">
        <v>524</v>
      </c>
    </row>
    <row r="526" spans="1:25" x14ac:dyDescent="0.8">
      <c r="A526" s="46" t="s">
        <v>7308</v>
      </c>
      <c r="B526" s="46" t="str">
        <f>IFERROR(IF(A526="","",A526&amp;COUNTIF(A$2:A526,A526)),"")</f>
        <v>文学39</v>
      </c>
      <c r="C526" s="49" t="s">
        <v>4792</v>
      </c>
      <c r="D526" s="50">
        <v>525</v>
      </c>
      <c r="E526" s="49" t="s">
        <v>69</v>
      </c>
      <c r="F526" s="49" t="s">
        <v>48</v>
      </c>
      <c r="G526" s="49" t="s">
        <v>70</v>
      </c>
      <c r="H526" s="49" t="s">
        <v>843</v>
      </c>
      <c r="K526" s="49" t="s">
        <v>4793</v>
      </c>
      <c r="L526" s="49" t="s">
        <v>457</v>
      </c>
      <c r="M526" s="49" t="s">
        <v>458</v>
      </c>
      <c r="O526" s="49" t="s">
        <v>4794</v>
      </c>
      <c r="P526" s="49" t="s">
        <v>4795</v>
      </c>
      <c r="Q526" s="50">
        <v>2500</v>
      </c>
      <c r="R526" s="50">
        <v>2750</v>
      </c>
      <c r="S526" s="49" t="s">
        <v>4796</v>
      </c>
      <c r="T526" s="49" t="s">
        <v>2466</v>
      </c>
      <c r="U526" s="49" t="s">
        <v>822</v>
      </c>
      <c r="V526" s="49" t="s">
        <v>2383</v>
      </c>
      <c r="Y526" s="50">
        <v>525</v>
      </c>
    </row>
    <row r="527" spans="1:25" x14ac:dyDescent="0.8">
      <c r="A527" s="46" t="s">
        <v>7308</v>
      </c>
      <c r="B527" s="46" t="str">
        <f>IFERROR(IF(A527="","",A527&amp;COUNTIF(A$2:A527,A527)),"")</f>
        <v>文学40</v>
      </c>
      <c r="C527" s="49" t="s">
        <v>4792</v>
      </c>
      <c r="D527" s="50">
        <v>526</v>
      </c>
      <c r="E527" s="49" t="s">
        <v>69</v>
      </c>
      <c r="F527" s="49" t="s">
        <v>48</v>
      </c>
      <c r="G527" s="49" t="s">
        <v>70</v>
      </c>
      <c r="H527" s="49" t="s">
        <v>843</v>
      </c>
      <c r="K527" s="49" t="s">
        <v>4797</v>
      </c>
      <c r="L527" s="49" t="s">
        <v>457</v>
      </c>
      <c r="M527" s="49" t="s">
        <v>458</v>
      </c>
      <c r="O527" s="49" t="s">
        <v>4798</v>
      </c>
      <c r="P527" s="49" t="s">
        <v>4799</v>
      </c>
      <c r="Q527" s="50">
        <v>5500</v>
      </c>
      <c r="R527" s="50">
        <v>6050</v>
      </c>
      <c r="S527" s="49" t="s">
        <v>4800</v>
      </c>
      <c r="T527" s="49" t="s">
        <v>2456</v>
      </c>
      <c r="U527" s="49" t="s">
        <v>585</v>
      </c>
      <c r="V527" s="49" t="s">
        <v>7291</v>
      </c>
      <c r="Y527" s="50">
        <v>526</v>
      </c>
    </row>
    <row r="528" spans="1:25" x14ac:dyDescent="0.8">
      <c r="A528" s="46" t="s">
        <v>7308</v>
      </c>
      <c r="B528" s="46" t="str">
        <f>IFERROR(IF(A528="","",A528&amp;COUNTIF(A$2:A528,A528)),"")</f>
        <v>文学41</v>
      </c>
      <c r="C528" s="49" t="s">
        <v>4792</v>
      </c>
      <c r="D528" s="50">
        <v>527</v>
      </c>
      <c r="E528" s="49" t="s">
        <v>69</v>
      </c>
      <c r="F528" s="49" t="s">
        <v>48</v>
      </c>
      <c r="G528" s="49" t="s">
        <v>70</v>
      </c>
      <c r="H528" s="49" t="s">
        <v>843</v>
      </c>
      <c r="K528" s="49" t="s">
        <v>4801</v>
      </c>
      <c r="L528" s="49" t="s">
        <v>440</v>
      </c>
      <c r="M528" s="49" t="s">
        <v>441</v>
      </c>
      <c r="O528" s="49" t="s">
        <v>4802</v>
      </c>
      <c r="P528" s="49" t="s">
        <v>4803</v>
      </c>
      <c r="Q528" s="50">
        <v>5500</v>
      </c>
      <c r="R528" s="50">
        <v>6050</v>
      </c>
      <c r="S528" s="49" t="s">
        <v>4804</v>
      </c>
      <c r="T528" s="49" t="s">
        <v>3601</v>
      </c>
      <c r="U528" s="49" t="s">
        <v>3836</v>
      </c>
      <c r="V528" s="49" t="s">
        <v>2383</v>
      </c>
      <c r="Y528" s="50">
        <v>527</v>
      </c>
    </row>
    <row r="529" spans="1:25" x14ac:dyDescent="0.8">
      <c r="A529" s="46" t="s">
        <v>7308</v>
      </c>
      <c r="B529" s="46" t="str">
        <f>IFERROR(IF(A529="","",A529&amp;COUNTIF(A$2:A529,A529)),"")</f>
        <v>文学42</v>
      </c>
      <c r="C529" s="49" t="s">
        <v>4792</v>
      </c>
      <c r="D529" s="50">
        <v>528</v>
      </c>
      <c r="E529" s="49" t="s">
        <v>69</v>
      </c>
      <c r="F529" s="49" t="s">
        <v>48</v>
      </c>
      <c r="G529" s="49" t="s">
        <v>70</v>
      </c>
      <c r="H529" s="49" t="s">
        <v>843</v>
      </c>
      <c r="K529" s="49" t="s">
        <v>4805</v>
      </c>
      <c r="L529" s="49" t="s">
        <v>446</v>
      </c>
      <c r="M529" s="49" t="s">
        <v>447</v>
      </c>
      <c r="O529" s="49" t="s">
        <v>4806</v>
      </c>
      <c r="P529" s="49" t="s">
        <v>4807</v>
      </c>
      <c r="Q529" s="50">
        <v>140000</v>
      </c>
      <c r="R529" s="50">
        <v>154000</v>
      </c>
      <c r="S529" s="49" t="s">
        <v>4808</v>
      </c>
      <c r="T529" s="49" t="s">
        <v>4809</v>
      </c>
      <c r="U529" s="49" t="s">
        <v>4810</v>
      </c>
      <c r="V529" s="49" t="s">
        <v>7291</v>
      </c>
      <c r="Y529" s="50">
        <v>528</v>
      </c>
    </row>
    <row r="530" spans="1:25" x14ac:dyDescent="0.8">
      <c r="A530" s="46" t="s">
        <v>7308</v>
      </c>
      <c r="B530" s="46" t="str">
        <f>IFERROR(IF(A530="","",A530&amp;COUNTIF(A$2:A530,A530)),"")</f>
        <v>文学43</v>
      </c>
      <c r="C530" s="49" t="s">
        <v>4792</v>
      </c>
      <c r="D530" s="50">
        <v>529</v>
      </c>
      <c r="E530" s="49" t="s">
        <v>69</v>
      </c>
      <c r="F530" s="49" t="s">
        <v>48</v>
      </c>
      <c r="G530" s="49" t="s">
        <v>70</v>
      </c>
      <c r="H530" s="49" t="s">
        <v>843</v>
      </c>
      <c r="L530" s="49" t="s">
        <v>446</v>
      </c>
      <c r="M530" s="49" t="s">
        <v>447</v>
      </c>
      <c r="O530" s="49" t="s">
        <v>4811</v>
      </c>
      <c r="P530" s="49" t="s">
        <v>2108</v>
      </c>
      <c r="Q530" s="50">
        <v>62000</v>
      </c>
      <c r="R530" s="50">
        <v>68200</v>
      </c>
      <c r="S530" s="49" t="s">
        <v>4812</v>
      </c>
      <c r="T530" s="49" t="s">
        <v>4813</v>
      </c>
      <c r="U530" s="49" t="s">
        <v>4814</v>
      </c>
      <c r="Y530" s="50">
        <v>529</v>
      </c>
    </row>
    <row r="531" spans="1:25" x14ac:dyDescent="0.8">
      <c r="A531" s="46" t="s">
        <v>7311</v>
      </c>
      <c r="B531" s="46" t="str">
        <f>IFERROR(IF(A531="","",A531&amp;COUNTIF(A$2:A531,A531)),"")</f>
        <v>芸術1</v>
      </c>
      <c r="C531" s="49" t="s">
        <v>4792</v>
      </c>
      <c r="D531" s="50">
        <v>530</v>
      </c>
      <c r="E531" s="49" t="s">
        <v>69</v>
      </c>
      <c r="F531" s="49" t="s">
        <v>50</v>
      </c>
      <c r="G531" s="49" t="s">
        <v>70</v>
      </c>
      <c r="H531" s="49" t="s">
        <v>885</v>
      </c>
      <c r="K531" s="49" t="s">
        <v>4815</v>
      </c>
      <c r="L531" s="49" t="s">
        <v>542</v>
      </c>
      <c r="M531" s="49" t="s">
        <v>543</v>
      </c>
      <c r="O531" s="49" t="s">
        <v>4816</v>
      </c>
      <c r="P531" s="49" t="s">
        <v>4817</v>
      </c>
      <c r="Q531" s="50">
        <v>4500</v>
      </c>
      <c r="R531" s="50">
        <v>4950</v>
      </c>
      <c r="S531" s="49" t="s">
        <v>4818</v>
      </c>
      <c r="T531" s="49" t="s">
        <v>2388</v>
      </c>
      <c r="U531" s="49" t="s">
        <v>1820</v>
      </c>
      <c r="V531" s="49" t="s">
        <v>2383</v>
      </c>
      <c r="Y531" s="50">
        <v>530</v>
      </c>
    </row>
    <row r="532" spans="1:25" x14ac:dyDescent="0.8">
      <c r="A532" s="46" t="s">
        <v>7311</v>
      </c>
      <c r="B532" s="46" t="str">
        <f>IFERROR(IF(A532="","",A532&amp;COUNTIF(A$2:A532,A532)),"")</f>
        <v>芸術2</v>
      </c>
      <c r="C532" s="49" t="s">
        <v>4792</v>
      </c>
      <c r="D532" s="50">
        <v>531</v>
      </c>
      <c r="E532" s="49" t="s">
        <v>69</v>
      </c>
      <c r="F532" s="49" t="s">
        <v>50</v>
      </c>
      <c r="G532" s="49" t="s">
        <v>70</v>
      </c>
      <c r="H532" s="49" t="s">
        <v>885</v>
      </c>
      <c r="K532" s="49" t="s">
        <v>4819</v>
      </c>
      <c r="L532" s="49" t="s">
        <v>542</v>
      </c>
      <c r="M532" s="49" t="s">
        <v>543</v>
      </c>
      <c r="O532" s="49" t="s">
        <v>4820</v>
      </c>
      <c r="P532" s="49" t="s">
        <v>2121</v>
      </c>
      <c r="Q532" s="50">
        <v>3900</v>
      </c>
      <c r="R532" s="50">
        <v>4290</v>
      </c>
      <c r="S532" s="49" t="s">
        <v>4821</v>
      </c>
      <c r="T532" s="49" t="s">
        <v>2394</v>
      </c>
      <c r="U532" s="49" t="s">
        <v>4822</v>
      </c>
      <c r="V532" s="49" t="s">
        <v>2383</v>
      </c>
      <c r="Y532" s="50">
        <v>531</v>
      </c>
    </row>
    <row r="533" spans="1:25" x14ac:dyDescent="0.8">
      <c r="A533" s="46" t="s">
        <v>7311</v>
      </c>
      <c r="B533" s="46" t="str">
        <f>IFERROR(IF(A533="","",A533&amp;COUNTIF(A$2:A533,A533)),"")</f>
        <v>芸術3</v>
      </c>
      <c r="C533" s="49" t="s">
        <v>4792</v>
      </c>
      <c r="D533" s="50">
        <v>532</v>
      </c>
      <c r="E533" s="49" t="s">
        <v>69</v>
      </c>
      <c r="F533" s="49" t="s">
        <v>50</v>
      </c>
      <c r="G533" s="49" t="s">
        <v>70</v>
      </c>
      <c r="H533" s="49" t="s">
        <v>885</v>
      </c>
      <c r="K533" s="49" t="s">
        <v>4823</v>
      </c>
      <c r="L533" s="49" t="s">
        <v>542</v>
      </c>
      <c r="M533" s="49" t="s">
        <v>543</v>
      </c>
      <c r="O533" s="49" t="s">
        <v>4824</v>
      </c>
      <c r="P533" s="49" t="s">
        <v>4825</v>
      </c>
      <c r="Q533" s="50">
        <v>3500</v>
      </c>
      <c r="R533" s="50">
        <v>3850</v>
      </c>
      <c r="S533" s="49" t="s">
        <v>4826</v>
      </c>
      <c r="T533" s="49" t="s">
        <v>2516</v>
      </c>
      <c r="U533" s="49" t="s">
        <v>579</v>
      </c>
      <c r="V533" s="49" t="s">
        <v>2383</v>
      </c>
      <c r="Y533" s="50">
        <v>532</v>
      </c>
    </row>
    <row r="534" spans="1:25" x14ac:dyDescent="0.8">
      <c r="A534" s="46" t="s">
        <v>7311</v>
      </c>
      <c r="B534" s="46" t="str">
        <f>IFERROR(IF(A534="","",A534&amp;COUNTIF(A$2:A534,A534)),"")</f>
        <v>芸術4</v>
      </c>
      <c r="C534" s="49" t="s">
        <v>4792</v>
      </c>
      <c r="D534" s="50">
        <v>533</v>
      </c>
      <c r="E534" s="49" t="s">
        <v>69</v>
      </c>
      <c r="F534" s="49" t="s">
        <v>50</v>
      </c>
      <c r="G534" s="49" t="s">
        <v>70</v>
      </c>
      <c r="H534" s="49" t="s">
        <v>885</v>
      </c>
      <c r="L534" s="49" t="s">
        <v>4827</v>
      </c>
      <c r="M534" s="49" t="s">
        <v>4828</v>
      </c>
      <c r="O534" s="49" t="s">
        <v>4829</v>
      </c>
      <c r="P534" s="49" t="s">
        <v>4830</v>
      </c>
      <c r="Q534" s="50">
        <v>5000</v>
      </c>
      <c r="R534" s="50">
        <v>5500</v>
      </c>
      <c r="S534" s="49" t="s">
        <v>4831</v>
      </c>
      <c r="T534" s="49" t="s">
        <v>4832</v>
      </c>
      <c r="U534" s="49" t="s">
        <v>4833</v>
      </c>
      <c r="V534" s="49" t="s">
        <v>7291</v>
      </c>
      <c r="Y534" s="50">
        <v>533</v>
      </c>
    </row>
    <row r="535" spans="1:25" x14ac:dyDescent="0.8">
      <c r="A535" s="46" t="s">
        <v>7311</v>
      </c>
      <c r="B535" s="46" t="str">
        <f>IFERROR(IF(A535="","",A535&amp;COUNTIF(A$2:A535,A535)),"")</f>
        <v>芸術5</v>
      </c>
      <c r="C535" s="49" t="s">
        <v>4792</v>
      </c>
      <c r="D535" s="50">
        <v>534</v>
      </c>
      <c r="E535" s="49" t="s">
        <v>69</v>
      </c>
      <c r="F535" s="49" t="s">
        <v>50</v>
      </c>
      <c r="G535" s="49" t="s">
        <v>70</v>
      </c>
      <c r="H535" s="49" t="s">
        <v>885</v>
      </c>
      <c r="K535" s="49" t="s">
        <v>4834</v>
      </c>
      <c r="L535" s="49" t="s">
        <v>556</v>
      </c>
      <c r="M535" s="49" t="s">
        <v>557</v>
      </c>
      <c r="O535" s="49" t="s">
        <v>4835</v>
      </c>
      <c r="P535" s="49" t="s">
        <v>4836</v>
      </c>
      <c r="Q535" s="50">
        <v>9000</v>
      </c>
      <c r="R535" s="50">
        <v>9900</v>
      </c>
      <c r="S535" s="49" t="s">
        <v>4837</v>
      </c>
      <c r="T535" s="49" t="s">
        <v>2420</v>
      </c>
      <c r="U535" s="49" t="s">
        <v>4838</v>
      </c>
      <c r="V535" s="49" t="s">
        <v>2383</v>
      </c>
      <c r="Y535" s="50">
        <v>534</v>
      </c>
    </row>
    <row r="536" spans="1:25" x14ac:dyDescent="0.8">
      <c r="A536" s="46" t="s">
        <v>7311</v>
      </c>
      <c r="B536" s="46" t="str">
        <f>IFERROR(IF(A536="","",A536&amp;COUNTIF(A$2:A536,A536)),"")</f>
        <v>芸術6</v>
      </c>
      <c r="C536" s="49" t="s">
        <v>4792</v>
      </c>
      <c r="D536" s="50">
        <v>535</v>
      </c>
      <c r="E536" s="49" t="s">
        <v>69</v>
      </c>
      <c r="F536" s="49" t="s">
        <v>50</v>
      </c>
      <c r="G536" s="49" t="s">
        <v>70</v>
      </c>
      <c r="H536" s="49" t="s">
        <v>885</v>
      </c>
      <c r="K536" s="49" t="s">
        <v>4839</v>
      </c>
      <c r="L536" s="49" t="s">
        <v>854</v>
      </c>
      <c r="M536" s="49" t="s">
        <v>855</v>
      </c>
      <c r="O536" s="49" t="s">
        <v>4840</v>
      </c>
      <c r="P536" s="49" t="s">
        <v>4841</v>
      </c>
      <c r="Q536" s="50">
        <v>8600</v>
      </c>
      <c r="R536" s="50">
        <v>9460</v>
      </c>
      <c r="S536" s="49" t="s">
        <v>4842</v>
      </c>
      <c r="T536" s="49" t="s">
        <v>2388</v>
      </c>
      <c r="U536" s="49" t="s">
        <v>75</v>
      </c>
      <c r="V536" s="49" t="s">
        <v>2383</v>
      </c>
      <c r="Y536" s="50">
        <v>535</v>
      </c>
    </row>
    <row r="537" spans="1:25" x14ac:dyDescent="0.8">
      <c r="A537" s="46" t="s">
        <v>7311</v>
      </c>
      <c r="B537" s="46" t="str">
        <f>IFERROR(IF(A537="","",A537&amp;COUNTIF(A$2:A537,A537)),"")</f>
        <v>芸術7</v>
      </c>
      <c r="C537" s="49" t="s">
        <v>4792</v>
      </c>
      <c r="D537" s="50">
        <v>536</v>
      </c>
      <c r="E537" s="49" t="s">
        <v>69</v>
      </c>
      <c r="F537" s="49" t="s">
        <v>50</v>
      </c>
      <c r="G537" s="49" t="s">
        <v>70</v>
      </c>
      <c r="H537" s="49" t="s">
        <v>885</v>
      </c>
      <c r="K537" s="49" t="s">
        <v>4843</v>
      </c>
      <c r="L537" s="49" t="s">
        <v>854</v>
      </c>
      <c r="M537" s="49" t="s">
        <v>855</v>
      </c>
      <c r="O537" s="49" t="s">
        <v>4844</v>
      </c>
      <c r="P537" s="49" t="s">
        <v>4845</v>
      </c>
      <c r="Q537" s="50">
        <v>12000</v>
      </c>
      <c r="R537" s="50">
        <v>13200</v>
      </c>
      <c r="S537" s="49" t="s">
        <v>4846</v>
      </c>
      <c r="T537" s="49" t="s">
        <v>2435</v>
      </c>
      <c r="U537" s="49" t="s">
        <v>4847</v>
      </c>
      <c r="V537" s="49" t="s">
        <v>2383</v>
      </c>
      <c r="Y537" s="50">
        <v>536</v>
      </c>
    </row>
    <row r="538" spans="1:25" x14ac:dyDescent="0.8">
      <c r="A538" s="46" t="s">
        <v>7311</v>
      </c>
      <c r="B538" s="46" t="str">
        <f>IFERROR(IF(A538="","",A538&amp;COUNTIF(A$2:A538,A538)),"")</f>
        <v>芸術8</v>
      </c>
      <c r="C538" s="49" t="s">
        <v>4848</v>
      </c>
      <c r="D538" s="50">
        <v>537</v>
      </c>
      <c r="E538" s="49" t="s">
        <v>69</v>
      </c>
      <c r="F538" s="49" t="s">
        <v>50</v>
      </c>
      <c r="G538" s="49" t="s">
        <v>70</v>
      </c>
      <c r="H538" s="49" t="s">
        <v>885</v>
      </c>
      <c r="K538" s="49" t="s">
        <v>4849</v>
      </c>
      <c r="L538" s="49" t="s">
        <v>424</v>
      </c>
      <c r="M538" s="49" t="s">
        <v>425</v>
      </c>
      <c r="O538" s="49" t="s">
        <v>4850</v>
      </c>
      <c r="P538" s="49" t="s">
        <v>4851</v>
      </c>
      <c r="Q538" s="50">
        <v>4200</v>
      </c>
      <c r="R538" s="50">
        <v>4620</v>
      </c>
      <c r="S538" s="49" t="s">
        <v>4852</v>
      </c>
      <c r="T538" s="49" t="s">
        <v>2466</v>
      </c>
      <c r="U538" s="49" t="s">
        <v>4853</v>
      </c>
      <c r="V538" s="49" t="s">
        <v>2383</v>
      </c>
      <c r="Y538" s="50">
        <v>537</v>
      </c>
    </row>
    <row r="539" spans="1:25" x14ac:dyDescent="0.8">
      <c r="A539" s="46" t="s">
        <v>7311</v>
      </c>
      <c r="B539" s="46" t="str">
        <f>IFERROR(IF(A539="","",A539&amp;COUNTIF(A$2:A539,A539)),"")</f>
        <v>芸術9</v>
      </c>
      <c r="C539" s="49" t="s">
        <v>4848</v>
      </c>
      <c r="D539" s="50">
        <v>538</v>
      </c>
      <c r="E539" s="49" t="s">
        <v>69</v>
      </c>
      <c r="F539" s="49" t="s">
        <v>50</v>
      </c>
      <c r="G539" s="49" t="s">
        <v>70</v>
      </c>
      <c r="H539" s="49" t="s">
        <v>885</v>
      </c>
      <c r="K539" s="49" t="s">
        <v>4854</v>
      </c>
      <c r="L539" s="49" t="s">
        <v>424</v>
      </c>
      <c r="M539" s="49" t="s">
        <v>425</v>
      </c>
      <c r="O539" s="49" t="s">
        <v>4855</v>
      </c>
      <c r="P539" s="49" t="s">
        <v>4856</v>
      </c>
      <c r="Q539" s="50">
        <v>8800</v>
      </c>
      <c r="R539" s="50">
        <v>9680</v>
      </c>
      <c r="S539" s="49" t="s">
        <v>4857</v>
      </c>
      <c r="T539" s="49" t="s">
        <v>2822</v>
      </c>
      <c r="U539" s="49" t="s">
        <v>4858</v>
      </c>
      <c r="V539" s="49" t="s">
        <v>2383</v>
      </c>
      <c r="Y539" s="50">
        <v>538</v>
      </c>
    </row>
    <row r="540" spans="1:25" x14ac:dyDescent="0.8">
      <c r="A540" s="46" t="s">
        <v>7311</v>
      </c>
      <c r="B540" s="46" t="str">
        <f>IFERROR(IF(A540="","",A540&amp;COUNTIF(A$2:A540,A540)),"")</f>
        <v>芸術10</v>
      </c>
      <c r="C540" s="49" t="s">
        <v>4848</v>
      </c>
      <c r="D540" s="50">
        <v>539</v>
      </c>
      <c r="E540" s="49" t="s">
        <v>69</v>
      </c>
      <c r="F540" s="49" t="s">
        <v>50</v>
      </c>
      <c r="G540" s="49" t="s">
        <v>70</v>
      </c>
      <c r="H540" s="49" t="s">
        <v>885</v>
      </c>
      <c r="K540" s="49" t="s">
        <v>4859</v>
      </c>
      <c r="L540" s="49" t="s">
        <v>424</v>
      </c>
      <c r="M540" s="49" t="s">
        <v>425</v>
      </c>
      <c r="O540" s="49" t="s">
        <v>4860</v>
      </c>
      <c r="P540" s="49" t="s">
        <v>4861</v>
      </c>
      <c r="Q540" s="50">
        <v>4800</v>
      </c>
      <c r="R540" s="50">
        <v>5280</v>
      </c>
      <c r="S540" s="49" t="s">
        <v>4862</v>
      </c>
      <c r="T540" s="49" t="s">
        <v>2450</v>
      </c>
      <c r="U540" s="49" t="s">
        <v>4863</v>
      </c>
      <c r="V540" s="49" t="s">
        <v>2383</v>
      </c>
      <c r="Y540" s="50">
        <v>539</v>
      </c>
    </row>
    <row r="541" spans="1:25" x14ac:dyDescent="0.8">
      <c r="A541" s="46" t="s">
        <v>7311</v>
      </c>
      <c r="B541" s="46" t="str">
        <f>IFERROR(IF(A541="","",A541&amp;COUNTIF(A$2:A541,A541)),"")</f>
        <v>芸術11</v>
      </c>
      <c r="C541" s="49" t="s">
        <v>4848</v>
      </c>
      <c r="D541" s="50">
        <v>540</v>
      </c>
      <c r="E541" s="49" t="s">
        <v>69</v>
      </c>
      <c r="F541" s="49" t="s">
        <v>50</v>
      </c>
      <c r="G541" s="49" t="s">
        <v>70</v>
      </c>
      <c r="H541" s="49" t="s">
        <v>885</v>
      </c>
      <c r="K541" s="49" t="s">
        <v>4864</v>
      </c>
      <c r="L541" s="49" t="s">
        <v>424</v>
      </c>
      <c r="M541" s="49" t="s">
        <v>425</v>
      </c>
      <c r="O541" s="49" t="s">
        <v>4865</v>
      </c>
      <c r="P541" s="49" t="s">
        <v>4866</v>
      </c>
      <c r="Q541" s="50">
        <v>5000</v>
      </c>
      <c r="R541" s="50">
        <v>5500</v>
      </c>
      <c r="S541" s="49" t="s">
        <v>4867</v>
      </c>
      <c r="T541" s="49" t="s">
        <v>2822</v>
      </c>
      <c r="U541" s="49" t="s">
        <v>4868</v>
      </c>
      <c r="V541" s="49" t="s">
        <v>2383</v>
      </c>
      <c r="Y541" s="50">
        <v>540</v>
      </c>
    </row>
    <row r="542" spans="1:25" x14ac:dyDescent="0.8">
      <c r="A542" s="46" t="s">
        <v>7311</v>
      </c>
      <c r="B542" s="46" t="str">
        <f>IFERROR(IF(A542="","",A542&amp;COUNTIF(A$2:A542,A542)),"")</f>
        <v>芸術12</v>
      </c>
      <c r="C542" s="49" t="s">
        <v>4848</v>
      </c>
      <c r="D542" s="50">
        <v>541</v>
      </c>
      <c r="E542" s="49" t="s">
        <v>69</v>
      </c>
      <c r="F542" s="49" t="s">
        <v>50</v>
      </c>
      <c r="G542" s="49" t="s">
        <v>70</v>
      </c>
      <c r="H542" s="49" t="s">
        <v>885</v>
      </c>
      <c r="K542" s="49" t="s">
        <v>4869</v>
      </c>
      <c r="L542" s="49" t="s">
        <v>658</v>
      </c>
      <c r="M542" s="49" t="s">
        <v>659</v>
      </c>
      <c r="O542" s="49" t="s">
        <v>4870</v>
      </c>
      <c r="P542" s="49" t="s">
        <v>4871</v>
      </c>
      <c r="Q542" s="50">
        <v>6400</v>
      </c>
      <c r="R542" s="50">
        <v>7040</v>
      </c>
      <c r="S542" s="49" t="s">
        <v>4872</v>
      </c>
      <c r="T542" s="49" t="s">
        <v>2466</v>
      </c>
      <c r="U542" s="49" t="s">
        <v>1150</v>
      </c>
      <c r="V542" s="49" t="s">
        <v>2383</v>
      </c>
      <c r="Y542" s="50">
        <v>541</v>
      </c>
    </row>
    <row r="543" spans="1:25" x14ac:dyDescent="0.8">
      <c r="A543" s="46" t="s">
        <v>7311</v>
      </c>
      <c r="B543" s="46" t="str">
        <f>IFERROR(IF(A543="","",A543&amp;COUNTIF(A$2:A543,A543)),"")</f>
        <v>芸術13</v>
      </c>
      <c r="C543" s="49" t="s">
        <v>4848</v>
      </c>
      <c r="D543" s="50">
        <v>542</v>
      </c>
      <c r="E543" s="49" t="s">
        <v>69</v>
      </c>
      <c r="F543" s="49" t="s">
        <v>50</v>
      </c>
      <c r="G543" s="49" t="s">
        <v>70</v>
      </c>
      <c r="H543" s="49" t="s">
        <v>885</v>
      </c>
      <c r="K543" s="49" t="s">
        <v>4873</v>
      </c>
      <c r="L543" s="49" t="s">
        <v>658</v>
      </c>
      <c r="M543" s="49" t="s">
        <v>659</v>
      </c>
      <c r="O543" s="49" t="s">
        <v>4874</v>
      </c>
      <c r="P543" s="49" t="s">
        <v>4875</v>
      </c>
      <c r="Q543" s="50">
        <v>6000</v>
      </c>
      <c r="R543" s="50">
        <v>6600</v>
      </c>
      <c r="S543" s="49" t="s">
        <v>4876</v>
      </c>
      <c r="T543" s="49" t="s">
        <v>2456</v>
      </c>
      <c r="U543" s="49" t="s">
        <v>890</v>
      </c>
      <c r="V543" s="49" t="s">
        <v>2383</v>
      </c>
      <c r="Y543" s="50">
        <v>542</v>
      </c>
    </row>
    <row r="544" spans="1:25" x14ac:dyDescent="0.8">
      <c r="A544" s="46" t="s">
        <v>7311</v>
      </c>
      <c r="B544" s="46" t="str">
        <f>IFERROR(IF(A544="","",A544&amp;COUNTIF(A$2:A544,A544)),"")</f>
        <v>芸術14</v>
      </c>
      <c r="C544" s="49" t="s">
        <v>4848</v>
      </c>
      <c r="D544" s="50">
        <v>543</v>
      </c>
      <c r="E544" s="49" t="s">
        <v>69</v>
      </c>
      <c r="F544" s="49" t="s">
        <v>50</v>
      </c>
      <c r="G544" s="49" t="s">
        <v>70</v>
      </c>
      <c r="H544" s="49" t="s">
        <v>885</v>
      </c>
      <c r="K544" s="49" t="s">
        <v>4877</v>
      </c>
      <c r="L544" s="49" t="s">
        <v>151</v>
      </c>
      <c r="M544" s="49" t="s">
        <v>152</v>
      </c>
      <c r="O544" s="49" t="s">
        <v>4878</v>
      </c>
      <c r="P544" s="49" t="s">
        <v>4879</v>
      </c>
      <c r="Q544" s="50">
        <v>3500</v>
      </c>
      <c r="R544" s="50">
        <v>3850</v>
      </c>
      <c r="S544" s="49" t="s">
        <v>4880</v>
      </c>
      <c r="T544" s="49" t="s">
        <v>2400</v>
      </c>
      <c r="U544" s="49" t="s">
        <v>4881</v>
      </c>
      <c r="V544" s="49" t="s">
        <v>2383</v>
      </c>
      <c r="Y544" s="50">
        <v>543</v>
      </c>
    </row>
    <row r="545" spans="1:25" x14ac:dyDescent="0.8">
      <c r="A545" s="46" t="s">
        <v>7311</v>
      </c>
      <c r="B545" s="46" t="str">
        <f>IFERROR(IF(A545="","",A545&amp;COUNTIF(A$2:A545,A545)),"")</f>
        <v>芸術15</v>
      </c>
      <c r="C545" s="49" t="s">
        <v>4848</v>
      </c>
      <c r="D545" s="50">
        <v>544</v>
      </c>
      <c r="E545" s="49" t="s">
        <v>69</v>
      </c>
      <c r="F545" s="49" t="s">
        <v>50</v>
      </c>
      <c r="G545" s="49" t="s">
        <v>70</v>
      </c>
      <c r="H545" s="49" t="s">
        <v>885</v>
      </c>
      <c r="K545" s="49" t="s">
        <v>4882</v>
      </c>
      <c r="L545" s="49" t="s">
        <v>875</v>
      </c>
      <c r="M545" s="49" t="s">
        <v>876</v>
      </c>
      <c r="O545" s="49" t="s">
        <v>4883</v>
      </c>
      <c r="P545" s="49" t="s">
        <v>4884</v>
      </c>
      <c r="Q545" s="50">
        <v>3500</v>
      </c>
      <c r="R545" s="50">
        <v>3850</v>
      </c>
      <c r="S545" s="49" t="s">
        <v>4885</v>
      </c>
      <c r="T545" s="49" t="s">
        <v>2394</v>
      </c>
      <c r="U545" s="49" t="s">
        <v>615</v>
      </c>
      <c r="V545" s="49" t="s">
        <v>2383</v>
      </c>
      <c r="Y545" s="50">
        <v>544</v>
      </c>
    </row>
    <row r="546" spans="1:25" x14ac:dyDescent="0.8">
      <c r="A546" s="46" t="s">
        <v>7311</v>
      </c>
      <c r="B546" s="46" t="str">
        <f>IFERROR(IF(A546="","",A546&amp;COUNTIF(A$2:A546,A546)),"")</f>
        <v>芸術16</v>
      </c>
      <c r="C546" s="49" t="s">
        <v>4848</v>
      </c>
      <c r="D546" s="50">
        <v>545</v>
      </c>
      <c r="E546" s="49" t="s">
        <v>69</v>
      </c>
      <c r="F546" s="49" t="s">
        <v>50</v>
      </c>
      <c r="G546" s="49" t="s">
        <v>70</v>
      </c>
      <c r="H546" s="49" t="s">
        <v>885</v>
      </c>
      <c r="K546" s="49" t="s">
        <v>4886</v>
      </c>
      <c r="L546" s="49" t="s">
        <v>263</v>
      </c>
      <c r="M546" s="49" t="s">
        <v>264</v>
      </c>
      <c r="O546" s="49" t="s">
        <v>4887</v>
      </c>
      <c r="P546" s="49" t="s">
        <v>4888</v>
      </c>
      <c r="Q546" s="50">
        <v>35000</v>
      </c>
      <c r="R546" s="50">
        <v>38500</v>
      </c>
      <c r="S546" s="49" t="s">
        <v>4889</v>
      </c>
      <c r="T546" s="49" t="s">
        <v>2516</v>
      </c>
      <c r="U546" s="49" t="s">
        <v>4890</v>
      </c>
      <c r="V546" s="49" t="s">
        <v>7291</v>
      </c>
      <c r="Y546" s="50">
        <v>545</v>
      </c>
    </row>
    <row r="547" spans="1:25" x14ac:dyDescent="0.8">
      <c r="A547" s="46" t="s">
        <v>7311</v>
      </c>
      <c r="B547" s="46" t="str">
        <f>IFERROR(IF(A547="","",A547&amp;COUNTIF(A$2:A547,A547)),"")</f>
        <v>芸術17</v>
      </c>
      <c r="C547" s="49" t="s">
        <v>4848</v>
      </c>
      <c r="D547" s="50">
        <v>546</v>
      </c>
      <c r="E547" s="49" t="s">
        <v>69</v>
      </c>
      <c r="F547" s="49" t="s">
        <v>50</v>
      </c>
      <c r="G547" s="49" t="s">
        <v>70</v>
      </c>
      <c r="H547" s="49" t="s">
        <v>885</v>
      </c>
      <c r="K547" s="49" t="s">
        <v>4891</v>
      </c>
      <c r="L547" s="49" t="s">
        <v>265</v>
      </c>
      <c r="M547" s="49" t="s">
        <v>266</v>
      </c>
      <c r="O547" s="49" t="s">
        <v>4892</v>
      </c>
      <c r="P547" s="49" t="s">
        <v>4893</v>
      </c>
      <c r="Q547" s="50">
        <v>36000</v>
      </c>
      <c r="R547" s="50">
        <v>39600</v>
      </c>
      <c r="S547" s="49" t="s">
        <v>4894</v>
      </c>
      <c r="T547" s="49" t="s">
        <v>2394</v>
      </c>
      <c r="U547" s="49" t="s">
        <v>4895</v>
      </c>
      <c r="V547" s="49" t="s">
        <v>2383</v>
      </c>
      <c r="Y547" s="50">
        <v>546</v>
      </c>
    </row>
    <row r="548" spans="1:25" x14ac:dyDescent="0.8">
      <c r="A548" s="46" t="s">
        <v>7311</v>
      </c>
      <c r="B548" s="46" t="str">
        <f>IFERROR(IF(A548="","",A548&amp;COUNTIF(A$2:A548,A548)),"")</f>
        <v>芸術18</v>
      </c>
      <c r="C548" s="49" t="s">
        <v>4848</v>
      </c>
      <c r="D548" s="50">
        <v>547</v>
      </c>
      <c r="E548" s="49" t="s">
        <v>69</v>
      </c>
      <c r="F548" s="49" t="s">
        <v>50</v>
      </c>
      <c r="G548" s="49" t="s">
        <v>70</v>
      </c>
      <c r="H548" s="49" t="s">
        <v>885</v>
      </c>
      <c r="K548" s="49" t="s">
        <v>4896</v>
      </c>
      <c r="L548" s="49" t="s">
        <v>666</v>
      </c>
      <c r="M548" s="49" t="s">
        <v>667</v>
      </c>
      <c r="O548" s="49" t="s">
        <v>4897</v>
      </c>
      <c r="P548" s="49" t="s">
        <v>4898</v>
      </c>
      <c r="Q548" s="50">
        <v>18000</v>
      </c>
      <c r="R548" s="50">
        <v>19800</v>
      </c>
      <c r="S548" s="49" t="s">
        <v>4899</v>
      </c>
      <c r="T548" s="49" t="s">
        <v>2394</v>
      </c>
      <c r="U548" s="49" t="s">
        <v>4900</v>
      </c>
      <c r="V548" s="49" t="s">
        <v>2383</v>
      </c>
      <c r="Y548" s="50">
        <v>547</v>
      </c>
    </row>
    <row r="549" spans="1:25" x14ac:dyDescent="0.8">
      <c r="A549" s="46" t="s">
        <v>7311</v>
      </c>
      <c r="B549" s="46" t="str">
        <f>IFERROR(IF(A549="","",A549&amp;COUNTIF(A$2:A549,A549)),"")</f>
        <v>芸術19</v>
      </c>
      <c r="C549" s="49" t="s">
        <v>4848</v>
      </c>
      <c r="D549" s="50">
        <v>548</v>
      </c>
      <c r="E549" s="49" t="s">
        <v>69</v>
      </c>
      <c r="F549" s="49" t="s">
        <v>50</v>
      </c>
      <c r="G549" s="49" t="s">
        <v>70</v>
      </c>
      <c r="H549" s="49" t="s">
        <v>885</v>
      </c>
      <c r="K549" s="49" t="s">
        <v>4901</v>
      </c>
      <c r="L549" s="49" t="s">
        <v>666</v>
      </c>
      <c r="M549" s="49" t="s">
        <v>667</v>
      </c>
      <c r="O549" s="49" t="s">
        <v>4902</v>
      </c>
      <c r="P549" s="49" t="s">
        <v>4903</v>
      </c>
      <c r="Q549" s="50">
        <v>27000</v>
      </c>
      <c r="R549" s="50">
        <v>29700</v>
      </c>
      <c r="S549" s="49" t="s">
        <v>4904</v>
      </c>
      <c r="T549" s="49" t="s">
        <v>2435</v>
      </c>
      <c r="U549" s="49" t="s">
        <v>4905</v>
      </c>
      <c r="V549" s="49" t="s">
        <v>2383</v>
      </c>
      <c r="Y549" s="50">
        <v>548</v>
      </c>
    </row>
    <row r="550" spans="1:25" x14ac:dyDescent="0.8">
      <c r="A550" s="46" t="s">
        <v>7311</v>
      </c>
      <c r="B550" s="46" t="str">
        <f>IFERROR(IF(A550="","",A550&amp;COUNTIF(A$2:A550,A550)),"")</f>
        <v>芸術20</v>
      </c>
      <c r="C550" s="49" t="s">
        <v>4848</v>
      </c>
      <c r="D550" s="50">
        <v>549</v>
      </c>
      <c r="E550" s="49" t="s">
        <v>69</v>
      </c>
      <c r="F550" s="49" t="s">
        <v>50</v>
      </c>
      <c r="G550" s="49" t="s">
        <v>70</v>
      </c>
      <c r="H550" s="49" t="s">
        <v>885</v>
      </c>
      <c r="K550" s="49" t="s">
        <v>4906</v>
      </c>
      <c r="L550" s="49" t="s">
        <v>397</v>
      </c>
      <c r="M550" s="49" t="s">
        <v>398</v>
      </c>
      <c r="O550" s="49" t="s">
        <v>4907</v>
      </c>
      <c r="P550" s="49" t="s">
        <v>4908</v>
      </c>
      <c r="Q550" s="50">
        <v>2400</v>
      </c>
      <c r="R550" s="50">
        <v>2640</v>
      </c>
      <c r="S550" s="49" t="s">
        <v>4909</v>
      </c>
      <c r="T550" s="49" t="s">
        <v>2489</v>
      </c>
      <c r="U550" s="49" t="s">
        <v>459</v>
      </c>
      <c r="V550" s="49" t="s">
        <v>2383</v>
      </c>
      <c r="Y550" s="50">
        <v>549</v>
      </c>
    </row>
    <row r="551" spans="1:25" x14ac:dyDescent="0.8">
      <c r="A551" s="46" t="s">
        <v>7311</v>
      </c>
      <c r="B551" s="46" t="str">
        <f>IFERROR(IF(A551="","",A551&amp;COUNTIF(A$2:A551,A551)),"")</f>
        <v>芸術21</v>
      </c>
      <c r="C551" s="49" t="s">
        <v>4848</v>
      </c>
      <c r="D551" s="50">
        <v>550</v>
      </c>
      <c r="E551" s="49" t="s">
        <v>69</v>
      </c>
      <c r="F551" s="49" t="s">
        <v>50</v>
      </c>
      <c r="G551" s="49" t="s">
        <v>70</v>
      </c>
      <c r="H551" s="49" t="s">
        <v>885</v>
      </c>
      <c r="K551" s="49" t="s">
        <v>4910</v>
      </c>
      <c r="L551" s="49" t="s">
        <v>397</v>
      </c>
      <c r="M551" s="49" t="s">
        <v>398</v>
      </c>
      <c r="O551" s="49" t="s">
        <v>4911</v>
      </c>
      <c r="P551" s="49" t="s">
        <v>4912</v>
      </c>
      <c r="Q551" s="50">
        <v>5000</v>
      </c>
      <c r="R551" s="50">
        <v>5500</v>
      </c>
      <c r="S551" s="49" t="s">
        <v>4913</v>
      </c>
      <c r="T551" s="49" t="s">
        <v>2435</v>
      </c>
      <c r="U551" s="49" t="s">
        <v>118</v>
      </c>
      <c r="V551" s="49" t="s">
        <v>2383</v>
      </c>
      <c r="Y551" s="50">
        <v>550</v>
      </c>
    </row>
    <row r="552" spans="1:25" x14ac:dyDescent="0.8">
      <c r="A552" s="46" t="s">
        <v>7311</v>
      </c>
      <c r="B552" s="46" t="str">
        <f>IFERROR(IF(A552="","",A552&amp;COUNTIF(A$2:A552,A552)),"")</f>
        <v>芸術22</v>
      </c>
      <c r="C552" s="49" t="s">
        <v>4848</v>
      </c>
      <c r="D552" s="50">
        <v>551</v>
      </c>
      <c r="E552" s="49" t="s">
        <v>69</v>
      </c>
      <c r="F552" s="49" t="s">
        <v>50</v>
      </c>
      <c r="G552" s="49" t="s">
        <v>70</v>
      </c>
      <c r="H552" s="49" t="s">
        <v>885</v>
      </c>
      <c r="K552" s="49" t="s">
        <v>4914</v>
      </c>
      <c r="L552" s="49" t="s">
        <v>250</v>
      </c>
      <c r="M552" s="49" t="s">
        <v>251</v>
      </c>
      <c r="O552" s="49" t="s">
        <v>4915</v>
      </c>
      <c r="P552" s="49" t="s">
        <v>4916</v>
      </c>
      <c r="Q552" s="50">
        <v>20000</v>
      </c>
      <c r="R552" s="50">
        <v>22000</v>
      </c>
      <c r="S552" s="49" t="s">
        <v>4917</v>
      </c>
      <c r="T552" s="49" t="s">
        <v>2797</v>
      </c>
      <c r="U552" s="49" t="s">
        <v>4918</v>
      </c>
      <c r="V552" s="49" t="s">
        <v>2383</v>
      </c>
      <c r="Y552" s="50">
        <v>551</v>
      </c>
    </row>
    <row r="553" spans="1:25" x14ac:dyDescent="0.8">
      <c r="A553" s="46" t="s">
        <v>7311</v>
      </c>
      <c r="B553" s="46" t="str">
        <f>IFERROR(IF(A553="","",A553&amp;COUNTIF(A$2:A553,A553)),"")</f>
        <v>芸術23</v>
      </c>
      <c r="C553" s="49" t="s">
        <v>4848</v>
      </c>
      <c r="D553" s="50">
        <v>552</v>
      </c>
      <c r="E553" s="49" t="s">
        <v>69</v>
      </c>
      <c r="F553" s="49" t="s">
        <v>50</v>
      </c>
      <c r="G553" s="49" t="s">
        <v>70</v>
      </c>
      <c r="H553" s="49" t="s">
        <v>885</v>
      </c>
      <c r="K553" s="49" t="s">
        <v>4919</v>
      </c>
      <c r="L553" s="49" t="s">
        <v>457</v>
      </c>
      <c r="M553" s="49" t="s">
        <v>458</v>
      </c>
      <c r="O553" s="49" t="s">
        <v>4920</v>
      </c>
      <c r="P553" s="49" t="s">
        <v>4921</v>
      </c>
      <c r="Q553" s="50">
        <v>10000</v>
      </c>
      <c r="R553" s="50">
        <v>11000</v>
      </c>
      <c r="S553" s="49" t="s">
        <v>4922</v>
      </c>
      <c r="T553" s="49" t="s">
        <v>2630</v>
      </c>
      <c r="U553" s="49" t="s">
        <v>4923</v>
      </c>
      <c r="V553" s="49" t="s">
        <v>2383</v>
      </c>
      <c r="Y553" s="50">
        <v>552</v>
      </c>
    </row>
    <row r="554" spans="1:25" x14ac:dyDescent="0.8">
      <c r="A554" s="46" t="s">
        <v>7311</v>
      </c>
      <c r="B554" s="46" t="str">
        <f>IFERROR(IF(A554="","",A554&amp;COUNTIF(A$2:A554,A554)),"")</f>
        <v>芸術24</v>
      </c>
      <c r="C554" s="49" t="s">
        <v>4924</v>
      </c>
      <c r="D554" s="50">
        <v>553</v>
      </c>
      <c r="E554" s="49" t="s">
        <v>69</v>
      </c>
      <c r="F554" s="49" t="s">
        <v>50</v>
      </c>
      <c r="G554" s="49" t="s">
        <v>70</v>
      </c>
      <c r="H554" s="49" t="s">
        <v>885</v>
      </c>
      <c r="K554" s="49" t="s">
        <v>4925</v>
      </c>
      <c r="L554" s="49" t="s">
        <v>457</v>
      </c>
      <c r="M554" s="49" t="s">
        <v>458</v>
      </c>
      <c r="O554" s="49" t="s">
        <v>4926</v>
      </c>
      <c r="P554" s="49" t="s">
        <v>4927</v>
      </c>
      <c r="Q554" s="50">
        <v>35000</v>
      </c>
      <c r="R554" s="50">
        <v>38500</v>
      </c>
      <c r="S554" s="49" t="s">
        <v>4928</v>
      </c>
      <c r="T554" s="49" t="s">
        <v>2822</v>
      </c>
      <c r="U554" s="49" t="s">
        <v>4929</v>
      </c>
      <c r="V554" s="49" t="s">
        <v>2383</v>
      </c>
      <c r="Y554" s="50">
        <v>553</v>
      </c>
    </row>
    <row r="555" spans="1:25" x14ac:dyDescent="0.8">
      <c r="A555" s="46" t="s">
        <v>7311</v>
      </c>
      <c r="B555" s="46" t="str">
        <f>IFERROR(IF(A555="","",A555&amp;COUNTIF(A$2:A555,A555)),"")</f>
        <v>芸術25</v>
      </c>
      <c r="C555" s="49" t="s">
        <v>4924</v>
      </c>
      <c r="D555" s="50">
        <v>554</v>
      </c>
      <c r="E555" s="49" t="s">
        <v>69</v>
      </c>
      <c r="F555" s="49" t="s">
        <v>50</v>
      </c>
      <c r="G555" s="49" t="s">
        <v>70</v>
      </c>
      <c r="H555" s="49" t="s">
        <v>885</v>
      </c>
      <c r="K555" s="49" t="s">
        <v>4930</v>
      </c>
      <c r="L555" s="49" t="s">
        <v>2805</v>
      </c>
      <c r="M555" s="49" t="s">
        <v>2806</v>
      </c>
      <c r="O555" s="49" t="s">
        <v>4931</v>
      </c>
      <c r="P555" s="49" t="s">
        <v>4932</v>
      </c>
      <c r="Q555" s="50">
        <v>2400</v>
      </c>
      <c r="R555" s="50">
        <v>2640</v>
      </c>
      <c r="S555" s="49" t="s">
        <v>4933</v>
      </c>
      <c r="T555" s="49" t="s">
        <v>2516</v>
      </c>
      <c r="U555" s="49" t="s">
        <v>1990</v>
      </c>
      <c r="V555" s="49" t="s">
        <v>7291</v>
      </c>
      <c r="Y555" s="50">
        <v>554</v>
      </c>
    </row>
    <row r="556" spans="1:25" x14ac:dyDescent="0.8">
      <c r="A556" s="46" t="s">
        <v>7311</v>
      </c>
      <c r="B556" s="46" t="str">
        <f>IFERROR(IF(A556="","",A556&amp;COUNTIF(A$2:A556,A556)),"")</f>
        <v>芸術26</v>
      </c>
      <c r="C556" s="49" t="s">
        <v>4924</v>
      </c>
      <c r="D556" s="50">
        <v>555</v>
      </c>
      <c r="E556" s="49" t="s">
        <v>69</v>
      </c>
      <c r="F556" s="49" t="s">
        <v>50</v>
      </c>
      <c r="G556" s="49" t="s">
        <v>70</v>
      </c>
      <c r="H556" s="49" t="s">
        <v>885</v>
      </c>
      <c r="K556" s="49" t="s">
        <v>4934</v>
      </c>
      <c r="L556" s="49" t="s">
        <v>631</v>
      </c>
      <c r="M556" s="49" t="s">
        <v>632</v>
      </c>
      <c r="O556" s="49" t="s">
        <v>4935</v>
      </c>
      <c r="P556" s="49" t="s">
        <v>4936</v>
      </c>
      <c r="Q556" s="50">
        <v>16000</v>
      </c>
      <c r="R556" s="50">
        <v>17600</v>
      </c>
      <c r="S556" s="49" t="s">
        <v>4937</v>
      </c>
      <c r="T556" s="49" t="s">
        <v>2495</v>
      </c>
      <c r="U556" s="49" t="s">
        <v>4938</v>
      </c>
      <c r="V556" s="49" t="s">
        <v>2383</v>
      </c>
      <c r="Y556" s="50">
        <v>555</v>
      </c>
    </row>
    <row r="557" spans="1:25" x14ac:dyDescent="0.8">
      <c r="A557" s="46" t="s">
        <v>7311</v>
      </c>
      <c r="B557" s="46" t="str">
        <f>IFERROR(IF(A557="","",A557&amp;COUNTIF(A$2:A557,A557)),"")</f>
        <v>芸術27</v>
      </c>
      <c r="C557" s="49" t="s">
        <v>4924</v>
      </c>
      <c r="D557" s="50">
        <v>556</v>
      </c>
      <c r="E557" s="49" t="s">
        <v>69</v>
      </c>
      <c r="F557" s="49" t="s">
        <v>50</v>
      </c>
      <c r="G557" s="49" t="s">
        <v>70</v>
      </c>
      <c r="H557" s="49" t="s">
        <v>885</v>
      </c>
      <c r="K557" s="49" t="s">
        <v>4939</v>
      </c>
      <c r="L557" s="49" t="s">
        <v>446</v>
      </c>
      <c r="M557" s="49" t="s">
        <v>447</v>
      </c>
      <c r="O557" s="49" t="s">
        <v>4940</v>
      </c>
      <c r="P557" s="49" t="s">
        <v>4941</v>
      </c>
      <c r="Q557" s="50">
        <v>15000</v>
      </c>
      <c r="R557" s="50">
        <v>16500</v>
      </c>
      <c r="S557" s="49" t="s">
        <v>4942</v>
      </c>
      <c r="T557" s="49" t="s">
        <v>4943</v>
      </c>
      <c r="U557" s="49" t="s">
        <v>4944</v>
      </c>
      <c r="V557" s="49" t="s">
        <v>2383</v>
      </c>
      <c r="Y557" s="50">
        <v>556</v>
      </c>
    </row>
    <row r="558" spans="1:25" x14ac:dyDescent="0.8">
      <c r="A558" s="46" t="s">
        <v>7314</v>
      </c>
      <c r="B558" s="46" t="str">
        <f>IFERROR(IF(A558="","",A558&amp;COUNTIF(A$2:A558,A558)),"")</f>
        <v>辞典1</v>
      </c>
      <c r="C558" s="49" t="s">
        <v>4924</v>
      </c>
      <c r="D558" s="50">
        <v>557</v>
      </c>
      <c r="E558" s="49" t="s">
        <v>69</v>
      </c>
      <c r="F558" s="49" t="s">
        <v>52</v>
      </c>
      <c r="G558" s="49" t="s">
        <v>70</v>
      </c>
      <c r="H558" s="49" t="s">
        <v>915</v>
      </c>
      <c r="K558" s="49" t="s">
        <v>4945</v>
      </c>
      <c r="L558" s="49" t="s">
        <v>4946</v>
      </c>
      <c r="M558" s="49" t="s">
        <v>4947</v>
      </c>
      <c r="O558" s="49" t="s">
        <v>4948</v>
      </c>
      <c r="P558" s="49" t="s">
        <v>4949</v>
      </c>
      <c r="Q558" s="50">
        <v>8000</v>
      </c>
      <c r="R558" s="50">
        <v>8800</v>
      </c>
      <c r="S558" s="49" t="s">
        <v>4950</v>
      </c>
      <c r="T558" s="49" t="s">
        <v>2409</v>
      </c>
      <c r="U558" s="49" t="s">
        <v>4951</v>
      </c>
      <c r="V558" s="49" t="s">
        <v>2383</v>
      </c>
      <c r="Y558" s="50">
        <v>557</v>
      </c>
    </row>
    <row r="559" spans="1:25" x14ac:dyDescent="0.8">
      <c r="A559" s="46" t="s">
        <v>7317</v>
      </c>
      <c r="B559" s="46" t="str">
        <f>IFERROR(IF(A559="","",A559&amp;COUNTIF(A$2:A559,A559)),"")</f>
        <v>事典1</v>
      </c>
      <c r="C559" s="49" t="s">
        <v>4924</v>
      </c>
      <c r="D559" s="50">
        <v>558</v>
      </c>
      <c r="E559" s="49" t="s">
        <v>69</v>
      </c>
      <c r="F559" s="49" t="s">
        <v>54</v>
      </c>
      <c r="G559" s="49" t="s">
        <v>70</v>
      </c>
      <c r="H559" s="49" t="s">
        <v>925</v>
      </c>
      <c r="K559" s="49" t="s">
        <v>4952</v>
      </c>
      <c r="L559" s="49" t="s">
        <v>854</v>
      </c>
      <c r="M559" s="49" t="s">
        <v>855</v>
      </c>
      <c r="O559" s="49" t="s">
        <v>4953</v>
      </c>
      <c r="P559" s="49" t="s">
        <v>4954</v>
      </c>
      <c r="Q559" s="50">
        <v>26000</v>
      </c>
      <c r="R559" s="50">
        <v>28600</v>
      </c>
      <c r="S559" s="49" t="s">
        <v>4955</v>
      </c>
      <c r="T559" s="49" t="s">
        <v>2405</v>
      </c>
      <c r="U559" s="49" t="s">
        <v>4956</v>
      </c>
      <c r="V559" s="49" t="s">
        <v>2383</v>
      </c>
      <c r="Y559" s="50">
        <v>558</v>
      </c>
    </row>
    <row r="560" spans="1:25" x14ac:dyDescent="0.8">
      <c r="A560" s="46" t="s">
        <v>7317</v>
      </c>
      <c r="B560" s="46" t="str">
        <f>IFERROR(IF(A560="","",A560&amp;COUNTIF(A$2:A560,A560)),"")</f>
        <v>事典2</v>
      </c>
      <c r="C560" s="49" t="s">
        <v>4924</v>
      </c>
      <c r="D560" s="50">
        <v>559</v>
      </c>
      <c r="E560" s="49" t="s">
        <v>69</v>
      </c>
      <c r="F560" s="49" t="s">
        <v>54</v>
      </c>
      <c r="G560" s="49" t="s">
        <v>70</v>
      </c>
      <c r="H560" s="49" t="s">
        <v>925</v>
      </c>
      <c r="K560" s="49" t="s">
        <v>4957</v>
      </c>
      <c r="L560" s="49" t="s">
        <v>875</v>
      </c>
      <c r="M560" s="49" t="s">
        <v>876</v>
      </c>
      <c r="O560" s="49" t="s">
        <v>4958</v>
      </c>
      <c r="P560" s="49" t="s">
        <v>2251</v>
      </c>
      <c r="Q560" s="50">
        <v>3000</v>
      </c>
      <c r="R560" s="50">
        <v>3300</v>
      </c>
      <c r="S560" s="49" t="s">
        <v>4959</v>
      </c>
      <c r="T560" s="49" t="s">
        <v>2495</v>
      </c>
      <c r="U560" s="49" t="s">
        <v>4960</v>
      </c>
      <c r="V560" s="49" t="s">
        <v>2383</v>
      </c>
      <c r="Y560" s="50">
        <v>559</v>
      </c>
    </row>
    <row r="561" spans="1:25" x14ac:dyDescent="0.8">
      <c r="A561" s="46" t="s">
        <v>7317</v>
      </c>
      <c r="B561" s="46" t="str">
        <f>IFERROR(IF(A561="","",A561&amp;COUNTIF(A$2:A561,A561)),"")</f>
        <v>事典3</v>
      </c>
      <c r="C561" s="49" t="s">
        <v>4924</v>
      </c>
      <c r="D561" s="50">
        <v>560</v>
      </c>
      <c r="E561" s="49" t="s">
        <v>69</v>
      </c>
      <c r="F561" s="49" t="s">
        <v>54</v>
      </c>
      <c r="G561" s="49" t="s">
        <v>70</v>
      </c>
      <c r="H561" s="49" t="s">
        <v>925</v>
      </c>
      <c r="K561" s="49" t="s">
        <v>4961</v>
      </c>
      <c r="L561" s="49" t="s">
        <v>666</v>
      </c>
      <c r="M561" s="49" t="s">
        <v>667</v>
      </c>
      <c r="O561" s="49" t="s">
        <v>4962</v>
      </c>
      <c r="P561" s="49" t="s">
        <v>4963</v>
      </c>
      <c r="Q561" s="50">
        <v>9000</v>
      </c>
      <c r="R561" s="50">
        <v>9900</v>
      </c>
      <c r="S561" s="49" t="s">
        <v>4964</v>
      </c>
      <c r="T561" s="49" t="s">
        <v>2400</v>
      </c>
      <c r="U561" s="49" t="s">
        <v>4965</v>
      </c>
      <c r="V561" s="49" t="s">
        <v>2383</v>
      </c>
      <c r="Y561" s="50">
        <v>560</v>
      </c>
    </row>
    <row r="562" spans="1:25" x14ac:dyDescent="0.8">
      <c r="A562" s="46" t="s">
        <v>7317</v>
      </c>
      <c r="B562" s="46" t="str">
        <f>IFERROR(IF(A562="","",A562&amp;COUNTIF(A$2:A562,A562)),"")</f>
        <v>事典4</v>
      </c>
      <c r="C562" s="49" t="s">
        <v>4924</v>
      </c>
      <c r="D562" s="50">
        <v>561</v>
      </c>
      <c r="E562" s="49" t="s">
        <v>69</v>
      </c>
      <c r="F562" s="49" t="s">
        <v>54</v>
      </c>
      <c r="G562" s="49" t="s">
        <v>70</v>
      </c>
      <c r="H562" s="49" t="s">
        <v>925</v>
      </c>
      <c r="K562" s="49" t="s">
        <v>4966</v>
      </c>
      <c r="L562" s="49" t="s">
        <v>666</v>
      </c>
      <c r="M562" s="49" t="s">
        <v>667</v>
      </c>
      <c r="O562" s="49" t="s">
        <v>4967</v>
      </c>
      <c r="P562" s="49" t="s">
        <v>672</v>
      </c>
      <c r="Q562" s="50">
        <v>13600</v>
      </c>
      <c r="R562" s="50">
        <v>14960</v>
      </c>
      <c r="S562" s="49" t="s">
        <v>4968</v>
      </c>
      <c r="T562" s="49" t="s">
        <v>2489</v>
      </c>
      <c r="U562" s="49" t="s">
        <v>4969</v>
      </c>
      <c r="V562" s="49" t="s">
        <v>2383</v>
      </c>
      <c r="Y562" s="50">
        <v>561</v>
      </c>
    </row>
    <row r="563" spans="1:25" x14ac:dyDescent="0.8">
      <c r="A563" s="46" t="s">
        <v>7317</v>
      </c>
      <c r="B563" s="46" t="str">
        <f>IFERROR(IF(A563="","",A563&amp;COUNTIF(A$2:A563,A563)),"")</f>
        <v>事典5</v>
      </c>
      <c r="C563" s="49" t="s">
        <v>4924</v>
      </c>
      <c r="D563" s="50">
        <v>562</v>
      </c>
      <c r="E563" s="49" t="s">
        <v>69</v>
      </c>
      <c r="F563" s="49" t="s">
        <v>54</v>
      </c>
      <c r="G563" s="49" t="s">
        <v>70</v>
      </c>
      <c r="H563" s="49" t="s">
        <v>925</v>
      </c>
      <c r="K563" s="49" t="s">
        <v>4970</v>
      </c>
      <c r="L563" s="49" t="s">
        <v>250</v>
      </c>
      <c r="M563" s="49" t="s">
        <v>251</v>
      </c>
      <c r="O563" s="49" t="s">
        <v>4971</v>
      </c>
      <c r="P563" s="49" t="s">
        <v>4972</v>
      </c>
      <c r="Q563" s="50">
        <v>40000</v>
      </c>
      <c r="R563" s="50">
        <v>44000</v>
      </c>
      <c r="S563" s="49" t="s">
        <v>4973</v>
      </c>
      <c r="T563" s="49" t="s">
        <v>3298</v>
      </c>
      <c r="U563" s="49" t="s">
        <v>4974</v>
      </c>
      <c r="V563" s="49" t="s">
        <v>2383</v>
      </c>
      <c r="Y563" s="50">
        <v>562</v>
      </c>
    </row>
    <row r="564" spans="1:25" x14ac:dyDescent="0.8">
      <c r="A564" s="46" t="s">
        <v>7317</v>
      </c>
      <c r="B564" s="46" t="str">
        <f>IFERROR(IF(A564="","",A564&amp;COUNTIF(A$2:A564,A564)),"")</f>
        <v>事典6</v>
      </c>
      <c r="C564" s="49" t="s">
        <v>4924</v>
      </c>
      <c r="D564" s="50">
        <v>563</v>
      </c>
      <c r="E564" s="49" t="s">
        <v>69</v>
      </c>
      <c r="F564" s="49" t="s">
        <v>54</v>
      </c>
      <c r="G564" s="49" t="s">
        <v>70</v>
      </c>
      <c r="H564" s="49" t="s">
        <v>925</v>
      </c>
      <c r="K564" s="49" t="s">
        <v>4975</v>
      </c>
      <c r="L564" s="49" t="s">
        <v>932</v>
      </c>
      <c r="M564" s="49" t="s">
        <v>933</v>
      </c>
      <c r="O564" s="49" t="s">
        <v>4976</v>
      </c>
      <c r="P564" s="49" t="s">
        <v>4977</v>
      </c>
      <c r="Q564" s="50">
        <v>20000</v>
      </c>
      <c r="R564" s="50">
        <v>22000</v>
      </c>
      <c r="S564" s="49" t="s">
        <v>4978</v>
      </c>
      <c r="T564" s="49" t="s">
        <v>2435</v>
      </c>
      <c r="U564" s="49" t="s">
        <v>4979</v>
      </c>
      <c r="V564" s="49" t="s">
        <v>2383</v>
      </c>
      <c r="Y564" s="50">
        <v>563</v>
      </c>
    </row>
    <row r="565" spans="1:25" x14ac:dyDescent="0.8">
      <c r="A565" s="46" t="s">
        <v>2373</v>
      </c>
      <c r="B565" s="46" t="str">
        <f>IFERROR(IF(A565="","",A565&amp;COUNTIF(A$2:A565,A565)),"")</f>
        <v>映像・DVD1</v>
      </c>
      <c r="C565" s="49" t="s">
        <v>4924</v>
      </c>
      <c r="D565" s="50">
        <v>564</v>
      </c>
      <c r="E565" s="49" t="s">
        <v>69</v>
      </c>
      <c r="F565" s="49" t="s">
        <v>2371</v>
      </c>
      <c r="G565" s="49" t="s">
        <v>70</v>
      </c>
      <c r="H565" s="49" t="s">
        <v>4980</v>
      </c>
      <c r="K565" s="49" t="s">
        <v>4981</v>
      </c>
      <c r="L565" s="49" t="s">
        <v>390</v>
      </c>
      <c r="M565" s="49" t="s">
        <v>391</v>
      </c>
      <c r="O565" s="49" t="s">
        <v>4982</v>
      </c>
      <c r="P565" s="49" t="s">
        <v>4983</v>
      </c>
      <c r="Q565" s="50">
        <v>150000</v>
      </c>
      <c r="R565" s="50">
        <v>165000</v>
      </c>
      <c r="S565" s="49" t="s">
        <v>4984</v>
      </c>
      <c r="T565" s="49" t="s">
        <v>2489</v>
      </c>
      <c r="U565" s="49" t="s">
        <v>4985</v>
      </c>
      <c r="V565" s="49" t="s">
        <v>2383</v>
      </c>
      <c r="Y565" s="50">
        <v>564</v>
      </c>
    </row>
    <row r="566" spans="1:25" x14ac:dyDescent="0.8">
      <c r="A566" s="46" t="s">
        <v>7292</v>
      </c>
      <c r="B566" s="46" t="str">
        <f>IFERROR(IF(A566="","",A566&amp;COUNTIF(A$2:A566,A566)),"")</f>
        <v>統計11</v>
      </c>
      <c r="C566" s="49" t="s">
        <v>4986</v>
      </c>
      <c r="D566" s="50">
        <v>565</v>
      </c>
      <c r="F566" s="49" t="s">
        <v>2</v>
      </c>
      <c r="G566" s="49" t="s">
        <v>937</v>
      </c>
      <c r="H566" s="49" t="s">
        <v>71</v>
      </c>
      <c r="K566" s="49" t="s">
        <v>4987</v>
      </c>
      <c r="L566" s="49" t="s">
        <v>72</v>
      </c>
      <c r="M566" s="49" t="s">
        <v>73</v>
      </c>
      <c r="O566" s="49" t="s">
        <v>4988</v>
      </c>
      <c r="P566" s="49" t="s">
        <v>4989</v>
      </c>
      <c r="Q566" s="50">
        <v>15000</v>
      </c>
      <c r="R566" s="50">
        <v>16500</v>
      </c>
      <c r="S566" s="49" t="s">
        <v>4990</v>
      </c>
      <c r="T566" s="49" t="s">
        <v>161</v>
      </c>
      <c r="U566" s="49" t="s">
        <v>1138</v>
      </c>
      <c r="V566" s="49" t="s">
        <v>2383</v>
      </c>
      <c r="Y566" s="50">
        <v>565</v>
      </c>
    </row>
    <row r="567" spans="1:25" x14ac:dyDescent="0.8">
      <c r="A567" s="46" t="s">
        <v>7292</v>
      </c>
      <c r="B567" s="46" t="str">
        <f>IFERROR(IF(A567="","",A567&amp;COUNTIF(A$2:A567,A567)),"")</f>
        <v>統計12</v>
      </c>
      <c r="C567" s="49" t="s">
        <v>4986</v>
      </c>
      <c r="D567" s="50">
        <v>566</v>
      </c>
      <c r="F567" s="49" t="s">
        <v>2</v>
      </c>
      <c r="G567" s="49" t="s">
        <v>937</v>
      </c>
      <c r="H567" s="49" t="s">
        <v>71</v>
      </c>
      <c r="K567" s="49" t="s">
        <v>4991</v>
      </c>
      <c r="L567" s="49" t="s">
        <v>72</v>
      </c>
      <c r="M567" s="49" t="s">
        <v>73</v>
      </c>
      <c r="O567" s="49" t="s">
        <v>76</v>
      </c>
      <c r="P567" s="49" t="s">
        <v>77</v>
      </c>
      <c r="Q567" s="50">
        <v>29000</v>
      </c>
      <c r="R567" s="50">
        <v>31900</v>
      </c>
      <c r="S567" s="49" t="s">
        <v>4992</v>
      </c>
      <c r="T567" s="49" t="s">
        <v>74</v>
      </c>
      <c r="U567" s="49" t="s">
        <v>78</v>
      </c>
      <c r="Y567" s="50">
        <v>566</v>
      </c>
    </row>
    <row r="568" spans="1:25" x14ac:dyDescent="0.8">
      <c r="A568" s="46" t="s">
        <v>7292</v>
      </c>
      <c r="B568" s="46" t="str">
        <f>IFERROR(IF(A568="","",A568&amp;COUNTIF(A$2:A568,A568)),"")</f>
        <v>統計13</v>
      </c>
      <c r="C568" s="49" t="s">
        <v>4986</v>
      </c>
      <c r="D568" s="50">
        <v>567</v>
      </c>
      <c r="F568" s="49" t="s">
        <v>2</v>
      </c>
      <c r="G568" s="49" t="s">
        <v>937</v>
      </c>
      <c r="H568" s="49" t="s">
        <v>71</v>
      </c>
      <c r="K568" s="49" t="s">
        <v>4993</v>
      </c>
      <c r="L568" s="49" t="s">
        <v>72</v>
      </c>
      <c r="M568" s="49" t="s">
        <v>73</v>
      </c>
      <c r="O568" s="49" t="s">
        <v>79</v>
      </c>
      <c r="P568" s="49" t="s">
        <v>80</v>
      </c>
      <c r="Q568" s="50">
        <v>5400</v>
      </c>
      <c r="R568" s="50">
        <v>5940</v>
      </c>
      <c r="S568" s="49" t="s">
        <v>81</v>
      </c>
      <c r="T568" s="49" t="s">
        <v>82</v>
      </c>
      <c r="U568" s="49" t="s">
        <v>83</v>
      </c>
      <c r="Y568" s="50">
        <v>567</v>
      </c>
    </row>
    <row r="569" spans="1:25" x14ac:dyDescent="0.8">
      <c r="A569" s="46" t="s">
        <v>7292</v>
      </c>
      <c r="B569" s="46" t="str">
        <f>IFERROR(IF(A569="","",A569&amp;COUNTIF(A$2:A569,A569)),"")</f>
        <v>統計14</v>
      </c>
      <c r="C569" s="49" t="s">
        <v>4986</v>
      </c>
      <c r="D569" s="50">
        <v>568</v>
      </c>
      <c r="F569" s="49" t="s">
        <v>2</v>
      </c>
      <c r="G569" s="49" t="s">
        <v>937</v>
      </c>
      <c r="H569" s="49" t="s">
        <v>71</v>
      </c>
      <c r="K569" s="49" t="s">
        <v>4994</v>
      </c>
      <c r="L569" s="49" t="s">
        <v>72</v>
      </c>
      <c r="M569" s="49" t="s">
        <v>73</v>
      </c>
      <c r="O569" s="49" t="s">
        <v>84</v>
      </c>
      <c r="P569" s="49" t="s">
        <v>80</v>
      </c>
      <c r="Q569" s="50">
        <v>6300</v>
      </c>
      <c r="R569" s="50">
        <v>6930</v>
      </c>
      <c r="S569" s="49" t="s">
        <v>85</v>
      </c>
      <c r="T569" s="49" t="s">
        <v>82</v>
      </c>
      <c r="U569" s="49" t="s">
        <v>86</v>
      </c>
      <c r="Y569" s="50">
        <v>568</v>
      </c>
    </row>
    <row r="570" spans="1:25" x14ac:dyDescent="0.8">
      <c r="A570" s="46" t="s">
        <v>7292</v>
      </c>
      <c r="B570" s="46" t="str">
        <f>IFERROR(IF(A570="","",A570&amp;COUNTIF(A$2:A570,A570)),"")</f>
        <v>統計15</v>
      </c>
      <c r="C570" s="49" t="s">
        <v>4986</v>
      </c>
      <c r="D570" s="50">
        <v>569</v>
      </c>
      <c r="F570" s="49" t="s">
        <v>2</v>
      </c>
      <c r="G570" s="49" t="s">
        <v>937</v>
      </c>
      <c r="H570" s="49" t="s">
        <v>71</v>
      </c>
      <c r="K570" s="49" t="s">
        <v>4995</v>
      </c>
      <c r="L570" s="49" t="s">
        <v>309</v>
      </c>
      <c r="M570" s="49" t="s">
        <v>310</v>
      </c>
      <c r="O570" s="49" t="s">
        <v>939</v>
      </c>
      <c r="P570" s="49" t="s">
        <v>940</v>
      </c>
      <c r="Q570" s="50">
        <v>1800</v>
      </c>
      <c r="R570" s="50">
        <v>1980</v>
      </c>
      <c r="S570" s="49" t="s">
        <v>941</v>
      </c>
      <c r="T570" s="49" t="s">
        <v>942</v>
      </c>
      <c r="U570" s="49" t="s">
        <v>197</v>
      </c>
      <c r="Y570" s="50">
        <v>569</v>
      </c>
    </row>
    <row r="571" spans="1:25" x14ac:dyDescent="0.8">
      <c r="A571" s="46" t="s">
        <v>7292</v>
      </c>
      <c r="B571" s="46" t="str">
        <f>IFERROR(IF(A571="","",A571&amp;COUNTIF(A$2:A571,A571)),"")</f>
        <v>統計16</v>
      </c>
      <c r="C571" s="49" t="s">
        <v>4986</v>
      </c>
      <c r="D571" s="50">
        <v>570</v>
      </c>
      <c r="F571" s="49" t="s">
        <v>2</v>
      </c>
      <c r="G571" s="49" t="s">
        <v>937</v>
      </c>
      <c r="H571" s="49" t="s">
        <v>71</v>
      </c>
      <c r="K571" s="49" t="s">
        <v>4996</v>
      </c>
      <c r="L571" s="49" t="s">
        <v>87</v>
      </c>
      <c r="M571" s="49" t="s">
        <v>88</v>
      </c>
      <c r="O571" s="49" t="s">
        <v>4997</v>
      </c>
      <c r="P571" s="49" t="s">
        <v>4998</v>
      </c>
      <c r="Q571" s="50">
        <v>8700</v>
      </c>
      <c r="R571" s="50">
        <v>9570</v>
      </c>
      <c r="S571" s="49" t="s">
        <v>4999</v>
      </c>
      <c r="T571" s="49" t="s">
        <v>5000</v>
      </c>
      <c r="U571" s="49" t="s">
        <v>1345</v>
      </c>
      <c r="V571" s="49" t="s">
        <v>2383</v>
      </c>
      <c r="Y571" s="50">
        <v>570</v>
      </c>
    </row>
    <row r="572" spans="1:25" x14ac:dyDescent="0.8">
      <c r="A572" s="46" t="s">
        <v>7292</v>
      </c>
      <c r="B572" s="46" t="str">
        <f>IFERROR(IF(A572="","",A572&amp;COUNTIF(A$2:A572,A572)),"")</f>
        <v>統計17</v>
      </c>
      <c r="C572" s="49" t="s">
        <v>4986</v>
      </c>
      <c r="D572" s="50">
        <v>571</v>
      </c>
      <c r="F572" s="49" t="s">
        <v>2</v>
      </c>
      <c r="G572" s="49" t="s">
        <v>937</v>
      </c>
      <c r="H572" s="49" t="s">
        <v>71</v>
      </c>
      <c r="K572" s="49" t="s">
        <v>5001</v>
      </c>
      <c r="L572" s="49" t="s">
        <v>87</v>
      </c>
      <c r="M572" s="49" t="s">
        <v>88</v>
      </c>
      <c r="O572" s="49" t="s">
        <v>89</v>
      </c>
      <c r="P572" s="49" t="s">
        <v>90</v>
      </c>
      <c r="Q572" s="50">
        <v>3900</v>
      </c>
      <c r="R572" s="50">
        <v>4290</v>
      </c>
      <c r="S572" s="49" t="s">
        <v>91</v>
      </c>
      <c r="T572" s="49" t="s">
        <v>92</v>
      </c>
      <c r="U572" s="49" t="s">
        <v>93</v>
      </c>
      <c r="Y572" s="50">
        <v>571</v>
      </c>
    </row>
    <row r="573" spans="1:25" x14ac:dyDescent="0.8">
      <c r="A573" s="46" t="s">
        <v>7292</v>
      </c>
      <c r="B573" s="46" t="str">
        <f>IFERROR(IF(A573="","",A573&amp;COUNTIF(A$2:A573,A573)),"")</f>
        <v>統計18</v>
      </c>
      <c r="C573" s="49" t="s">
        <v>4986</v>
      </c>
      <c r="D573" s="50">
        <v>572</v>
      </c>
      <c r="F573" s="49" t="s">
        <v>2</v>
      </c>
      <c r="G573" s="49" t="s">
        <v>937</v>
      </c>
      <c r="H573" s="49" t="s">
        <v>71</v>
      </c>
      <c r="K573" s="49" t="s">
        <v>5002</v>
      </c>
      <c r="L573" s="49" t="s">
        <v>87</v>
      </c>
      <c r="M573" s="49" t="s">
        <v>88</v>
      </c>
      <c r="O573" s="49" t="s">
        <v>945</v>
      </c>
      <c r="P573" s="49" t="s">
        <v>946</v>
      </c>
      <c r="Q573" s="50">
        <v>10000</v>
      </c>
      <c r="R573" s="50">
        <v>11000</v>
      </c>
      <c r="S573" s="49" t="s">
        <v>947</v>
      </c>
      <c r="T573" s="49" t="s">
        <v>948</v>
      </c>
      <c r="U573" s="49" t="s">
        <v>949</v>
      </c>
      <c r="Y573" s="50">
        <v>572</v>
      </c>
    </row>
    <row r="574" spans="1:25" x14ac:dyDescent="0.8">
      <c r="A574" s="46" t="s">
        <v>7292</v>
      </c>
      <c r="B574" s="46" t="str">
        <f>IFERROR(IF(A574="","",A574&amp;COUNTIF(A$2:A574,A574)),"")</f>
        <v>統計19</v>
      </c>
      <c r="C574" s="49" t="s">
        <v>4986</v>
      </c>
      <c r="D574" s="50">
        <v>573</v>
      </c>
      <c r="F574" s="49" t="s">
        <v>2</v>
      </c>
      <c r="G574" s="49" t="s">
        <v>937</v>
      </c>
      <c r="H574" s="49" t="s">
        <v>71</v>
      </c>
      <c r="K574" s="49" t="s">
        <v>5003</v>
      </c>
      <c r="L574" s="49" t="s">
        <v>87</v>
      </c>
      <c r="M574" s="49" t="s">
        <v>88</v>
      </c>
      <c r="O574" s="49" t="s">
        <v>950</v>
      </c>
      <c r="P574" s="49" t="s">
        <v>951</v>
      </c>
      <c r="Q574" s="50">
        <v>4800</v>
      </c>
      <c r="R574" s="50">
        <v>5280</v>
      </c>
      <c r="S574" s="49" t="s">
        <v>952</v>
      </c>
      <c r="T574" s="49" t="s">
        <v>953</v>
      </c>
      <c r="U574" s="49" t="s">
        <v>86</v>
      </c>
      <c r="Y574" s="50">
        <v>573</v>
      </c>
    </row>
    <row r="575" spans="1:25" x14ac:dyDescent="0.8">
      <c r="A575" s="46" t="s">
        <v>7292</v>
      </c>
      <c r="B575" s="46" t="str">
        <f>IFERROR(IF(A575="","",A575&amp;COUNTIF(A$2:A575,A575)),"")</f>
        <v>統計20</v>
      </c>
      <c r="C575" s="49" t="s">
        <v>4986</v>
      </c>
      <c r="D575" s="50">
        <v>574</v>
      </c>
      <c r="F575" s="49" t="s">
        <v>2</v>
      </c>
      <c r="G575" s="49" t="s">
        <v>937</v>
      </c>
      <c r="H575" s="49" t="s">
        <v>71</v>
      </c>
      <c r="K575" s="49" t="s">
        <v>5004</v>
      </c>
      <c r="L575" s="49" t="s">
        <v>87</v>
      </c>
      <c r="M575" s="49" t="s">
        <v>88</v>
      </c>
      <c r="O575" s="49" t="s">
        <v>954</v>
      </c>
      <c r="P575" s="49" t="s">
        <v>955</v>
      </c>
      <c r="Q575" s="50">
        <v>11000</v>
      </c>
      <c r="R575" s="50">
        <v>12100</v>
      </c>
      <c r="S575" s="49" t="s">
        <v>956</v>
      </c>
      <c r="T575" s="49" t="s">
        <v>957</v>
      </c>
      <c r="U575" s="49" t="s">
        <v>958</v>
      </c>
      <c r="Y575" s="50">
        <v>574</v>
      </c>
    </row>
    <row r="576" spans="1:25" x14ac:dyDescent="0.8">
      <c r="A576" s="46" t="s">
        <v>7292</v>
      </c>
      <c r="B576" s="46" t="str">
        <f>IFERROR(IF(A576="","",A576&amp;COUNTIF(A$2:A576,A576)),"")</f>
        <v>統計21</v>
      </c>
      <c r="C576" s="49" t="s">
        <v>4986</v>
      </c>
      <c r="D576" s="50">
        <v>575</v>
      </c>
      <c r="F576" s="49" t="s">
        <v>2</v>
      </c>
      <c r="G576" s="49" t="s">
        <v>937</v>
      </c>
      <c r="H576" s="49" t="s">
        <v>71</v>
      </c>
      <c r="K576" s="49" t="s">
        <v>5005</v>
      </c>
      <c r="L576" s="49" t="s">
        <v>87</v>
      </c>
      <c r="M576" s="49" t="s">
        <v>88</v>
      </c>
      <c r="O576" s="49" t="s">
        <v>959</v>
      </c>
      <c r="P576" s="49" t="s">
        <v>960</v>
      </c>
      <c r="Q576" s="50">
        <v>3200</v>
      </c>
      <c r="R576" s="50">
        <v>3520</v>
      </c>
      <c r="S576" s="49" t="s">
        <v>961</v>
      </c>
      <c r="T576" s="49" t="s">
        <v>962</v>
      </c>
      <c r="U576" s="49" t="s">
        <v>585</v>
      </c>
      <c r="Y576" s="50">
        <v>575</v>
      </c>
    </row>
    <row r="577" spans="1:25" x14ac:dyDescent="0.8">
      <c r="A577" s="46" t="s">
        <v>7292</v>
      </c>
      <c r="B577" s="46" t="str">
        <f>IFERROR(IF(A577="","",A577&amp;COUNTIF(A$2:A577,A577)),"")</f>
        <v>統計22</v>
      </c>
      <c r="C577" s="49" t="s">
        <v>4986</v>
      </c>
      <c r="D577" s="50">
        <v>576</v>
      </c>
      <c r="F577" s="49" t="s">
        <v>2</v>
      </c>
      <c r="G577" s="49" t="s">
        <v>937</v>
      </c>
      <c r="H577" s="49" t="s">
        <v>71</v>
      </c>
      <c r="K577" s="49" t="s">
        <v>5006</v>
      </c>
      <c r="L577" s="49" t="s">
        <v>87</v>
      </c>
      <c r="M577" s="49" t="s">
        <v>88</v>
      </c>
      <c r="O577" s="49" t="s">
        <v>963</v>
      </c>
      <c r="P577" s="49" t="s">
        <v>964</v>
      </c>
      <c r="Q577" s="50">
        <v>8800</v>
      </c>
      <c r="R577" s="50">
        <v>9680</v>
      </c>
      <c r="S577" s="49" t="s">
        <v>965</v>
      </c>
      <c r="T577" s="49" t="s">
        <v>966</v>
      </c>
      <c r="U577" s="49" t="s">
        <v>967</v>
      </c>
      <c r="Y577" s="50">
        <v>576</v>
      </c>
    </row>
    <row r="578" spans="1:25" x14ac:dyDescent="0.8">
      <c r="A578" s="46" t="s">
        <v>7292</v>
      </c>
      <c r="B578" s="46" t="str">
        <f>IFERROR(IF(A578="","",A578&amp;COUNTIF(A$2:A578,A578)),"")</f>
        <v>統計23</v>
      </c>
      <c r="C578" s="49" t="s">
        <v>4986</v>
      </c>
      <c r="D578" s="50">
        <v>577</v>
      </c>
      <c r="F578" s="49" t="s">
        <v>2</v>
      </c>
      <c r="G578" s="49" t="s">
        <v>937</v>
      </c>
      <c r="H578" s="49" t="s">
        <v>71</v>
      </c>
      <c r="K578" s="49" t="s">
        <v>5007</v>
      </c>
      <c r="L578" s="49" t="s">
        <v>87</v>
      </c>
      <c r="M578" s="49" t="s">
        <v>88</v>
      </c>
      <c r="O578" s="49" t="s">
        <v>968</v>
      </c>
      <c r="P578" s="49" t="s">
        <v>969</v>
      </c>
      <c r="Q578" s="50">
        <v>14000</v>
      </c>
      <c r="R578" s="50">
        <v>15400</v>
      </c>
      <c r="S578" s="49" t="s">
        <v>5008</v>
      </c>
      <c r="T578" s="49" t="s">
        <v>970</v>
      </c>
      <c r="U578" s="49" t="s">
        <v>971</v>
      </c>
      <c r="Y578" s="50">
        <v>577</v>
      </c>
    </row>
    <row r="579" spans="1:25" x14ac:dyDescent="0.8">
      <c r="A579" s="46" t="s">
        <v>7292</v>
      </c>
      <c r="B579" s="46" t="str">
        <f>IFERROR(IF(A579="","",A579&amp;COUNTIF(A$2:A579,A579)),"")</f>
        <v>統計24</v>
      </c>
      <c r="C579" s="49" t="s">
        <v>4986</v>
      </c>
      <c r="D579" s="50">
        <v>578</v>
      </c>
      <c r="F579" s="49" t="s">
        <v>2</v>
      </c>
      <c r="G579" s="49" t="s">
        <v>937</v>
      </c>
      <c r="H579" s="49" t="s">
        <v>71</v>
      </c>
      <c r="K579" s="49" t="s">
        <v>5009</v>
      </c>
      <c r="L579" s="49" t="s">
        <v>87</v>
      </c>
      <c r="M579" s="49" t="s">
        <v>88</v>
      </c>
      <c r="O579" s="49" t="s">
        <v>1520</v>
      </c>
      <c r="P579" s="49" t="s">
        <v>1521</v>
      </c>
      <c r="Q579" s="50">
        <v>6600</v>
      </c>
      <c r="R579" s="50">
        <v>7260</v>
      </c>
      <c r="S579" s="49" t="s">
        <v>1522</v>
      </c>
      <c r="T579" s="49" t="s">
        <v>957</v>
      </c>
      <c r="U579" s="49" t="s">
        <v>1523</v>
      </c>
      <c r="Y579" s="50">
        <v>578</v>
      </c>
    </row>
    <row r="580" spans="1:25" x14ac:dyDescent="0.8">
      <c r="A580" s="46" t="s">
        <v>7292</v>
      </c>
      <c r="B580" s="46" t="str">
        <f>IFERROR(IF(A580="","",A580&amp;COUNTIF(A$2:A580,A580)),"")</f>
        <v>統計25</v>
      </c>
      <c r="C580" s="49" t="s">
        <v>4986</v>
      </c>
      <c r="D580" s="50">
        <v>579</v>
      </c>
      <c r="F580" s="49" t="s">
        <v>2</v>
      </c>
      <c r="G580" s="49" t="s">
        <v>937</v>
      </c>
      <c r="H580" s="49" t="s">
        <v>71</v>
      </c>
      <c r="K580" s="49" t="s">
        <v>5010</v>
      </c>
      <c r="L580" s="49" t="s">
        <v>98</v>
      </c>
      <c r="M580" s="49" t="s">
        <v>99</v>
      </c>
      <c r="O580" s="49" t="s">
        <v>100</v>
      </c>
      <c r="P580" s="49" t="s">
        <v>101</v>
      </c>
      <c r="Q580" s="50">
        <v>2600</v>
      </c>
      <c r="R580" s="50">
        <v>2860</v>
      </c>
      <c r="S580" s="49" t="s">
        <v>102</v>
      </c>
      <c r="T580" s="49" t="s">
        <v>96</v>
      </c>
      <c r="U580" s="49" t="s">
        <v>103</v>
      </c>
      <c r="Y580" s="50">
        <v>579</v>
      </c>
    </row>
    <row r="581" spans="1:25" x14ac:dyDescent="0.8">
      <c r="A581" s="46" t="s">
        <v>7292</v>
      </c>
      <c r="B581" s="46" t="str">
        <f>IFERROR(IF(A581="","",A581&amp;COUNTIF(A$2:A581,A581)),"")</f>
        <v>統計26</v>
      </c>
      <c r="C581" s="49" t="s">
        <v>5011</v>
      </c>
      <c r="D581" s="50">
        <v>580</v>
      </c>
      <c r="F581" s="49" t="s">
        <v>2</v>
      </c>
      <c r="G581" s="49" t="s">
        <v>937</v>
      </c>
      <c r="H581" s="49" t="s">
        <v>71</v>
      </c>
      <c r="K581" s="49" t="s">
        <v>5012</v>
      </c>
      <c r="L581" s="49" t="s">
        <v>98</v>
      </c>
      <c r="M581" s="49" t="s">
        <v>99</v>
      </c>
      <c r="O581" s="49" t="s">
        <v>104</v>
      </c>
      <c r="P581" s="49" t="s">
        <v>105</v>
      </c>
      <c r="Q581" s="50">
        <v>2600</v>
      </c>
      <c r="R581" s="50">
        <v>2860</v>
      </c>
      <c r="S581" s="49" t="s">
        <v>106</v>
      </c>
      <c r="T581" s="49" t="s">
        <v>107</v>
      </c>
      <c r="U581" s="49" t="s">
        <v>108</v>
      </c>
      <c r="Y581" s="50">
        <v>580</v>
      </c>
    </row>
    <row r="582" spans="1:25" x14ac:dyDescent="0.8">
      <c r="A582" s="46" t="s">
        <v>7292</v>
      </c>
      <c r="B582" s="46" t="str">
        <f>IFERROR(IF(A582="","",A582&amp;COUNTIF(A$2:A582,A582)),"")</f>
        <v>統計27</v>
      </c>
      <c r="C582" s="49" t="s">
        <v>5011</v>
      </c>
      <c r="D582" s="50">
        <v>581</v>
      </c>
      <c r="F582" s="49" t="s">
        <v>2</v>
      </c>
      <c r="G582" s="49" t="s">
        <v>937</v>
      </c>
      <c r="H582" s="49" t="s">
        <v>71</v>
      </c>
      <c r="K582" s="49" t="s">
        <v>5013</v>
      </c>
      <c r="L582" s="49" t="s">
        <v>98</v>
      </c>
      <c r="M582" s="49" t="s">
        <v>99</v>
      </c>
      <c r="O582" s="49" t="s">
        <v>972</v>
      </c>
      <c r="P582" s="49" t="s">
        <v>973</v>
      </c>
      <c r="Q582" s="50">
        <v>2500</v>
      </c>
      <c r="R582" s="50">
        <v>2750</v>
      </c>
      <c r="S582" s="49" t="s">
        <v>974</v>
      </c>
      <c r="T582" s="49" t="s">
        <v>975</v>
      </c>
      <c r="U582" s="49" t="s">
        <v>108</v>
      </c>
      <c r="Y582" s="50">
        <v>581</v>
      </c>
    </row>
    <row r="583" spans="1:25" x14ac:dyDescent="0.8">
      <c r="A583" s="46" t="s">
        <v>7292</v>
      </c>
      <c r="B583" s="46" t="str">
        <f>IFERROR(IF(A583="","",A583&amp;COUNTIF(A$2:A583,A583)),"")</f>
        <v>統計28</v>
      </c>
      <c r="C583" s="49" t="s">
        <v>5011</v>
      </c>
      <c r="D583" s="50">
        <v>582</v>
      </c>
      <c r="F583" s="49" t="s">
        <v>2</v>
      </c>
      <c r="G583" s="49" t="s">
        <v>937</v>
      </c>
      <c r="H583" s="49" t="s">
        <v>71</v>
      </c>
      <c r="K583" s="49" t="s">
        <v>5014</v>
      </c>
      <c r="L583" s="49" t="s">
        <v>98</v>
      </c>
      <c r="M583" s="49" t="s">
        <v>99</v>
      </c>
      <c r="O583" s="49" t="s">
        <v>976</v>
      </c>
      <c r="P583" s="49" t="s">
        <v>5015</v>
      </c>
      <c r="Q583" s="50">
        <v>2200</v>
      </c>
      <c r="R583" s="50">
        <v>2420</v>
      </c>
      <c r="S583" s="49" t="s">
        <v>977</v>
      </c>
      <c r="T583" s="49" t="s">
        <v>978</v>
      </c>
      <c r="U583" s="49" t="s">
        <v>979</v>
      </c>
      <c r="Y583" s="50">
        <v>582</v>
      </c>
    </row>
    <row r="584" spans="1:25" x14ac:dyDescent="0.8">
      <c r="A584" s="46" t="s">
        <v>7292</v>
      </c>
      <c r="B584" s="46" t="str">
        <f>IFERROR(IF(A584="","",A584&amp;COUNTIF(A$2:A584,A584)),"")</f>
        <v>統計29</v>
      </c>
      <c r="C584" s="49" t="s">
        <v>5011</v>
      </c>
      <c r="D584" s="50">
        <v>583</v>
      </c>
      <c r="F584" s="49" t="s">
        <v>2</v>
      </c>
      <c r="G584" s="49" t="s">
        <v>937</v>
      </c>
      <c r="H584" s="49" t="s">
        <v>71</v>
      </c>
      <c r="K584" s="49" t="s">
        <v>5016</v>
      </c>
      <c r="L584" s="49" t="s">
        <v>98</v>
      </c>
      <c r="M584" s="49" t="s">
        <v>99</v>
      </c>
      <c r="O584" s="49" t="s">
        <v>980</v>
      </c>
      <c r="P584" s="49" t="s">
        <v>5017</v>
      </c>
      <c r="Q584" s="50">
        <v>2500</v>
      </c>
      <c r="R584" s="50">
        <v>2750</v>
      </c>
      <c r="S584" s="49" t="s">
        <v>981</v>
      </c>
      <c r="T584" s="49" t="s">
        <v>982</v>
      </c>
      <c r="U584" s="49" t="s">
        <v>983</v>
      </c>
      <c r="Y584" s="50">
        <v>583</v>
      </c>
    </row>
    <row r="585" spans="1:25" x14ac:dyDescent="0.8">
      <c r="A585" s="46" t="s">
        <v>7292</v>
      </c>
      <c r="B585" s="46" t="str">
        <f>IFERROR(IF(A585="","",A585&amp;COUNTIF(A$2:A585,A585)),"")</f>
        <v>統計30</v>
      </c>
      <c r="C585" s="49" t="s">
        <v>5011</v>
      </c>
      <c r="D585" s="50">
        <v>584</v>
      </c>
      <c r="F585" s="49" t="s">
        <v>2</v>
      </c>
      <c r="G585" s="49" t="s">
        <v>937</v>
      </c>
      <c r="H585" s="49" t="s">
        <v>71</v>
      </c>
      <c r="K585" s="49" t="s">
        <v>5018</v>
      </c>
      <c r="L585" s="49" t="s">
        <v>98</v>
      </c>
      <c r="M585" s="49" t="s">
        <v>99</v>
      </c>
      <c r="O585" s="49" t="s">
        <v>985</v>
      </c>
      <c r="P585" s="49" t="s">
        <v>5019</v>
      </c>
      <c r="Q585" s="50">
        <v>4200</v>
      </c>
      <c r="R585" s="50">
        <v>4620</v>
      </c>
      <c r="S585" s="49" t="s">
        <v>986</v>
      </c>
      <c r="T585" s="49" t="s">
        <v>987</v>
      </c>
      <c r="U585" s="49" t="s">
        <v>988</v>
      </c>
      <c r="Y585" s="50">
        <v>584</v>
      </c>
    </row>
    <row r="586" spans="1:25" x14ac:dyDescent="0.8">
      <c r="A586" s="46" t="s">
        <v>7292</v>
      </c>
      <c r="B586" s="46" t="str">
        <f>IFERROR(IF(A586="","",A586&amp;COUNTIF(A$2:A586,A586)),"")</f>
        <v>統計31</v>
      </c>
      <c r="C586" s="49" t="s">
        <v>5011</v>
      </c>
      <c r="D586" s="50">
        <v>585</v>
      </c>
      <c r="F586" s="49" t="s">
        <v>2</v>
      </c>
      <c r="G586" s="49" t="s">
        <v>937</v>
      </c>
      <c r="H586" s="49" t="s">
        <v>71</v>
      </c>
      <c r="K586" s="49" t="s">
        <v>5020</v>
      </c>
      <c r="L586" s="49" t="s">
        <v>98</v>
      </c>
      <c r="M586" s="49" t="s">
        <v>99</v>
      </c>
      <c r="O586" s="49" t="s">
        <v>989</v>
      </c>
      <c r="P586" s="49" t="s">
        <v>5021</v>
      </c>
      <c r="Q586" s="50">
        <v>3500</v>
      </c>
      <c r="R586" s="50">
        <v>3850</v>
      </c>
      <c r="S586" s="49" t="s">
        <v>990</v>
      </c>
      <c r="T586" s="49" t="s">
        <v>991</v>
      </c>
      <c r="U586" s="49" t="s">
        <v>992</v>
      </c>
      <c r="Y586" s="50">
        <v>585</v>
      </c>
    </row>
    <row r="587" spans="1:25" x14ac:dyDescent="0.8">
      <c r="A587" s="46" t="s">
        <v>7292</v>
      </c>
      <c r="B587" s="46" t="str">
        <f>IFERROR(IF(A587="","",A587&amp;COUNTIF(A$2:A587,A587)),"")</f>
        <v>統計32</v>
      </c>
      <c r="C587" s="49" t="s">
        <v>5011</v>
      </c>
      <c r="D587" s="50">
        <v>586</v>
      </c>
      <c r="F587" s="49" t="s">
        <v>2</v>
      </c>
      <c r="G587" s="49" t="s">
        <v>937</v>
      </c>
      <c r="H587" s="49" t="s">
        <v>71</v>
      </c>
      <c r="K587" s="49" t="s">
        <v>5022</v>
      </c>
      <c r="L587" s="49" t="s">
        <v>98</v>
      </c>
      <c r="M587" s="49" t="s">
        <v>99</v>
      </c>
      <c r="O587" s="49" t="s">
        <v>993</v>
      </c>
      <c r="P587" s="49" t="s">
        <v>5023</v>
      </c>
      <c r="Q587" s="50">
        <v>3600</v>
      </c>
      <c r="R587" s="50">
        <v>3960</v>
      </c>
      <c r="S587" s="49" t="s">
        <v>994</v>
      </c>
      <c r="T587" s="49" t="s">
        <v>957</v>
      </c>
      <c r="U587" s="49" t="s">
        <v>984</v>
      </c>
      <c r="Y587" s="50">
        <v>586</v>
      </c>
    </row>
    <row r="588" spans="1:25" x14ac:dyDescent="0.8">
      <c r="A588" s="46" t="s">
        <v>7292</v>
      </c>
      <c r="B588" s="46" t="str">
        <f>IFERROR(IF(A588="","",A588&amp;COUNTIF(A$2:A588,A588)),"")</f>
        <v>統計33</v>
      </c>
      <c r="C588" s="49" t="s">
        <v>5011</v>
      </c>
      <c r="D588" s="50">
        <v>587</v>
      </c>
      <c r="F588" s="49" t="s">
        <v>2</v>
      </c>
      <c r="G588" s="49" t="s">
        <v>937</v>
      </c>
      <c r="H588" s="49" t="s">
        <v>71</v>
      </c>
      <c r="K588" s="49" t="s">
        <v>5024</v>
      </c>
      <c r="L588" s="49" t="s">
        <v>166</v>
      </c>
      <c r="M588" s="49" t="s">
        <v>167</v>
      </c>
      <c r="O588" s="49" t="s">
        <v>995</v>
      </c>
      <c r="P588" s="49" t="s">
        <v>996</v>
      </c>
      <c r="Q588" s="50">
        <v>3000</v>
      </c>
      <c r="R588" s="50">
        <v>3300</v>
      </c>
      <c r="S588" s="49" t="s">
        <v>997</v>
      </c>
      <c r="T588" s="49" t="s">
        <v>998</v>
      </c>
      <c r="U588" s="49" t="s">
        <v>699</v>
      </c>
      <c r="Y588" s="50">
        <v>587</v>
      </c>
    </row>
    <row r="589" spans="1:25" x14ac:dyDescent="0.8">
      <c r="A589" s="46" t="s">
        <v>7292</v>
      </c>
      <c r="B589" s="46" t="str">
        <f>IFERROR(IF(A589="","",A589&amp;COUNTIF(A$2:A589,A589)),"")</f>
        <v>統計34</v>
      </c>
      <c r="C589" s="49" t="s">
        <v>5011</v>
      </c>
      <c r="D589" s="50">
        <v>588</v>
      </c>
      <c r="F589" s="49" t="s">
        <v>2</v>
      </c>
      <c r="G589" s="49" t="s">
        <v>937</v>
      </c>
      <c r="H589" s="49" t="s">
        <v>71</v>
      </c>
      <c r="K589" s="49" t="s">
        <v>5025</v>
      </c>
      <c r="L589" s="49" t="s">
        <v>166</v>
      </c>
      <c r="M589" s="49" t="s">
        <v>167</v>
      </c>
      <c r="O589" s="49" t="s">
        <v>999</v>
      </c>
      <c r="P589" s="49" t="s">
        <v>1000</v>
      </c>
      <c r="Q589" s="50">
        <v>3000</v>
      </c>
      <c r="R589" s="50">
        <v>3300</v>
      </c>
      <c r="S589" s="49" t="s">
        <v>1001</v>
      </c>
      <c r="T589" s="49" t="s">
        <v>982</v>
      </c>
      <c r="U589" s="49" t="s">
        <v>801</v>
      </c>
      <c r="Y589" s="50">
        <v>588</v>
      </c>
    </row>
    <row r="590" spans="1:25" x14ac:dyDescent="0.8">
      <c r="A590" s="46" t="s">
        <v>7292</v>
      </c>
      <c r="B590" s="46" t="str">
        <f>IFERROR(IF(A590="","",A590&amp;COUNTIF(A$2:A590,A590)),"")</f>
        <v>統計35</v>
      </c>
      <c r="C590" s="49" t="s">
        <v>5011</v>
      </c>
      <c r="D590" s="50">
        <v>589</v>
      </c>
      <c r="F590" s="49" t="s">
        <v>2</v>
      </c>
      <c r="G590" s="49" t="s">
        <v>937</v>
      </c>
      <c r="H590" s="49" t="s">
        <v>71</v>
      </c>
      <c r="K590" s="49" t="s">
        <v>5026</v>
      </c>
      <c r="L590" s="49" t="s">
        <v>159</v>
      </c>
      <c r="M590" s="49" t="s">
        <v>160</v>
      </c>
      <c r="O590" s="49" t="s">
        <v>1002</v>
      </c>
      <c r="P590" s="49" t="s">
        <v>1003</v>
      </c>
      <c r="Q590" s="50">
        <v>20000</v>
      </c>
      <c r="R590" s="50">
        <v>22000</v>
      </c>
      <c r="S590" s="49" t="s">
        <v>5027</v>
      </c>
      <c r="T590" s="49" t="s">
        <v>1004</v>
      </c>
      <c r="U590" s="49" t="s">
        <v>1005</v>
      </c>
      <c r="Y590" s="50">
        <v>589</v>
      </c>
    </row>
    <row r="591" spans="1:25" x14ac:dyDescent="0.8">
      <c r="A591" s="46" t="s">
        <v>7294</v>
      </c>
      <c r="B591" s="46" t="str">
        <f>IFERROR(IF(A591="","",A591&amp;COUNTIF(A$2:A591,A591)),"")</f>
        <v>数学29</v>
      </c>
      <c r="C591" s="49" t="s">
        <v>5011</v>
      </c>
      <c r="D591" s="50">
        <v>590</v>
      </c>
      <c r="F591" s="49" t="s">
        <v>4</v>
      </c>
      <c r="G591" s="49" t="s">
        <v>1006</v>
      </c>
      <c r="H591" s="49" t="s">
        <v>109</v>
      </c>
      <c r="K591" s="49" t="s">
        <v>5028</v>
      </c>
      <c r="L591" s="49" t="s">
        <v>72</v>
      </c>
      <c r="M591" s="49" t="s">
        <v>73</v>
      </c>
      <c r="O591" s="49" t="s">
        <v>110</v>
      </c>
      <c r="P591" s="49" t="s">
        <v>111</v>
      </c>
      <c r="Q591" s="50">
        <v>10000</v>
      </c>
      <c r="R591" s="50">
        <v>11000</v>
      </c>
      <c r="S591" s="49" t="s">
        <v>112</v>
      </c>
      <c r="T591" s="49" t="s">
        <v>96</v>
      </c>
      <c r="U591" s="49" t="s">
        <v>113</v>
      </c>
      <c r="Y591" s="50">
        <v>590</v>
      </c>
    </row>
    <row r="592" spans="1:25" x14ac:dyDescent="0.8">
      <c r="A592" s="46" t="s">
        <v>7294</v>
      </c>
      <c r="B592" s="46" t="str">
        <f>IFERROR(IF(A592="","",A592&amp;COUNTIF(A$2:A592,A592)),"")</f>
        <v>数学30</v>
      </c>
      <c r="C592" s="49" t="s">
        <v>5011</v>
      </c>
      <c r="D592" s="50">
        <v>591</v>
      </c>
      <c r="F592" s="49" t="s">
        <v>4</v>
      </c>
      <c r="G592" s="49" t="s">
        <v>1006</v>
      </c>
      <c r="H592" s="49" t="s">
        <v>109</v>
      </c>
      <c r="K592" s="49" t="s">
        <v>5029</v>
      </c>
      <c r="L592" s="49" t="s">
        <v>72</v>
      </c>
      <c r="M592" s="49" t="s">
        <v>73</v>
      </c>
      <c r="O592" s="49" t="s">
        <v>114</v>
      </c>
      <c r="P592" s="49" t="s">
        <v>115</v>
      </c>
      <c r="Q592" s="50">
        <v>10000</v>
      </c>
      <c r="R592" s="50">
        <v>11000</v>
      </c>
      <c r="S592" s="49" t="s">
        <v>116</v>
      </c>
      <c r="T592" s="49" t="s">
        <v>96</v>
      </c>
      <c r="U592" s="49" t="s">
        <v>117</v>
      </c>
      <c r="Y592" s="50">
        <v>591</v>
      </c>
    </row>
    <row r="593" spans="1:25" x14ac:dyDescent="0.8">
      <c r="A593" s="46" t="s">
        <v>7294</v>
      </c>
      <c r="B593" s="46" t="str">
        <f>IFERROR(IF(A593="","",A593&amp;COUNTIF(A$2:A593,A593)),"")</f>
        <v>数学31</v>
      </c>
      <c r="C593" s="49" t="s">
        <v>5011</v>
      </c>
      <c r="D593" s="50">
        <v>592</v>
      </c>
      <c r="F593" s="49" t="s">
        <v>4</v>
      </c>
      <c r="G593" s="49" t="s">
        <v>1006</v>
      </c>
      <c r="H593" s="49" t="s">
        <v>109</v>
      </c>
      <c r="K593" s="49" t="s">
        <v>5030</v>
      </c>
      <c r="L593" s="49" t="s">
        <v>72</v>
      </c>
      <c r="M593" s="49" t="s">
        <v>73</v>
      </c>
      <c r="O593" s="49" t="s">
        <v>1007</v>
      </c>
      <c r="P593" s="49" t="s">
        <v>1008</v>
      </c>
      <c r="Q593" s="50">
        <v>18000</v>
      </c>
      <c r="R593" s="50">
        <v>19800</v>
      </c>
      <c r="S593" s="49" t="s">
        <v>1009</v>
      </c>
      <c r="T593" s="49" t="s">
        <v>1010</v>
      </c>
      <c r="U593" s="49" t="s">
        <v>1011</v>
      </c>
      <c r="Y593" s="50">
        <v>592</v>
      </c>
    </row>
    <row r="594" spans="1:25" x14ac:dyDescent="0.8">
      <c r="A594" s="46" t="s">
        <v>7294</v>
      </c>
      <c r="B594" s="46" t="str">
        <f>IFERROR(IF(A594="","",A594&amp;COUNTIF(A$2:A594,A594)),"")</f>
        <v>数学32</v>
      </c>
      <c r="C594" s="49" t="s">
        <v>5011</v>
      </c>
      <c r="D594" s="50">
        <v>593</v>
      </c>
      <c r="F594" s="49" t="s">
        <v>4</v>
      </c>
      <c r="G594" s="49" t="s">
        <v>1006</v>
      </c>
      <c r="H594" s="49" t="s">
        <v>109</v>
      </c>
      <c r="K594" s="49" t="s">
        <v>5031</v>
      </c>
      <c r="L594" s="49" t="s">
        <v>449</v>
      </c>
      <c r="M594" s="49" t="s">
        <v>450</v>
      </c>
      <c r="O594" s="49" t="s">
        <v>5032</v>
      </c>
      <c r="P594" s="49" t="s">
        <v>5033</v>
      </c>
      <c r="Q594" s="50">
        <v>250000</v>
      </c>
      <c r="R594" s="50">
        <v>275000</v>
      </c>
      <c r="S594" s="49" t="s">
        <v>5034</v>
      </c>
      <c r="T594" s="49" t="s">
        <v>74</v>
      </c>
      <c r="U594" s="49" t="s">
        <v>5035</v>
      </c>
      <c r="V594" s="49" t="s">
        <v>2383</v>
      </c>
      <c r="Y594" s="50">
        <v>593</v>
      </c>
    </row>
    <row r="595" spans="1:25" x14ac:dyDescent="0.8">
      <c r="A595" s="46" t="s">
        <v>7294</v>
      </c>
      <c r="B595" s="46" t="str">
        <f>IFERROR(IF(A595="","",A595&amp;COUNTIF(A$2:A595,A595)),"")</f>
        <v>数学33</v>
      </c>
      <c r="C595" s="49" t="s">
        <v>5011</v>
      </c>
      <c r="D595" s="50">
        <v>594</v>
      </c>
      <c r="F595" s="49" t="s">
        <v>4</v>
      </c>
      <c r="G595" s="49" t="s">
        <v>1006</v>
      </c>
      <c r="H595" s="49" t="s">
        <v>109</v>
      </c>
      <c r="K595" s="49" t="s">
        <v>5036</v>
      </c>
      <c r="L595" s="49" t="s">
        <v>449</v>
      </c>
      <c r="M595" s="49" t="s">
        <v>450</v>
      </c>
      <c r="O595" s="49" t="s">
        <v>1012</v>
      </c>
      <c r="P595" s="49" t="s">
        <v>1013</v>
      </c>
      <c r="Q595" s="50">
        <v>16000</v>
      </c>
      <c r="R595" s="50">
        <v>17600</v>
      </c>
      <c r="S595" s="49" t="s">
        <v>1014</v>
      </c>
      <c r="T595" s="49" t="s">
        <v>944</v>
      </c>
      <c r="U595" s="49" t="s">
        <v>1015</v>
      </c>
      <c r="Y595" s="50">
        <v>594</v>
      </c>
    </row>
    <row r="596" spans="1:25" x14ac:dyDescent="0.8">
      <c r="A596" s="46" t="s">
        <v>7294</v>
      </c>
      <c r="B596" s="46" t="str">
        <f>IFERROR(IF(A596="","",A596&amp;COUNTIF(A$2:A596,A596)),"")</f>
        <v>数学34</v>
      </c>
      <c r="C596" s="49" t="s">
        <v>5037</v>
      </c>
      <c r="D596" s="50">
        <v>595</v>
      </c>
      <c r="F596" s="49" t="s">
        <v>4</v>
      </c>
      <c r="G596" s="49" t="s">
        <v>1006</v>
      </c>
      <c r="H596" s="49" t="s">
        <v>109</v>
      </c>
      <c r="K596" s="49" t="s">
        <v>5038</v>
      </c>
      <c r="L596" s="49" t="s">
        <v>449</v>
      </c>
      <c r="M596" s="49" t="s">
        <v>450</v>
      </c>
      <c r="O596" s="49" t="s">
        <v>1016</v>
      </c>
      <c r="P596" s="49" t="s">
        <v>5039</v>
      </c>
      <c r="Q596" s="50">
        <v>6400</v>
      </c>
      <c r="R596" s="50">
        <v>7040</v>
      </c>
      <c r="S596" s="49" t="s">
        <v>1017</v>
      </c>
      <c r="T596" s="49" t="s">
        <v>1018</v>
      </c>
      <c r="U596" s="49" t="s">
        <v>1019</v>
      </c>
      <c r="Y596" s="50">
        <v>595</v>
      </c>
    </row>
    <row r="597" spans="1:25" x14ac:dyDescent="0.8">
      <c r="A597" s="46" t="s">
        <v>7294</v>
      </c>
      <c r="B597" s="46" t="str">
        <f>IFERROR(IF(A597="","",A597&amp;COUNTIF(A$2:A597,A597)),"")</f>
        <v>数学35</v>
      </c>
      <c r="C597" s="49" t="s">
        <v>5037</v>
      </c>
      <c r="D597" s="50">
        <v>596</v>
      </c>
      <c r="F597" s="49" t="s">
        <v>4</v>
      </c>
      <c r="G597" s="49" t="s">
        <v>1006</v>
      </c>
      <c r="H597" s="49" t="s">
        <v>109</v>
      </c>
      <c r="K597" s="49" t="s">
        <v>5040</v>
      </c>
      <c r="L597" s="49" t="s">
        <v>119</v>
      </c>
      <c r="M597" s="49" t="s">
        <v>120</v>
      </c>
      <c r="O597" s="49" t="s">
        <v>5041</v>
      </c>
      <c r="P597" s="49" t="s">
        <v>5042</v>
      </c>
      <c r="Q597" s="50">
        <v>2500</v>
      </c>
      <c r="R597" s="50">
        <v>2750</v>
      </c>
      <c r="S597" s="49" t="s">
        <v>5043</v>
      </c>
      <c r="T597" s="49" t="s">
        <v>5044</v>
      </c>
      <c r="U597" s="49" t="s">
        <v>2991</v>
      </c>
      <c r="V597" s="49" t="s">
        <v>2383</v>
      </c>
      <c r="Y597" s="50">
        <v>596</v>
      </c>
    </row>
    <row r="598" spans="1:25" x14ac:dyDescent="0.8">
      <c r="A598" s="46" t="s">
        <v>7294</v>
      </c>
      <c r="B598" s="46" t="str">
        <f>IFERROR(IF(A598="","",A598&amp;COUNTIF(A$2:A598,A598)),"")</f>
        <v>数学36</v>
      </c>
      <c r="C598" s="49" t="s">
        <v>5037</v>
      </c>
      <c r="D598" s="50">
        <v>597</v>
      </c>
      <c r="F598" s="49" t="s">
        <v>4</v>
      </c>
      <c r="G598" s="49" t="s">
        <v>1006</v>
      </c>
      <c r="H598" s="49" t="s">
        <v>109</v>
      </c>
      <c r="K598" s="49" t="s">
        <v>5045</v>
      </c>
      <c r="L598" s="49" t="s">
        <v>119</v>
      </c>
      <c r="M598" s="49" t="s">
        <v>120</v>
      </c>
      <c r="O598" s="49" t="s">
        <v>5046</v>
      </c>
      <c r="P598" s="49" t="s">
        <v>5047</v>
      </c>
      <c r="Q598" s="50">
        <v>2700</v>
      </c>
      <c r="R598" s="50">
        <v>2970</v>
      </c>
      <c r="S598" s="49" t="s">
        <v>5048</v>
      </c>
      <c r="T598" s="49" t="s">
        <v>5049</v>
      </c>
      <c r="U598" s="49" t="s">
        <v>5050</v>
      </c>
      <c r="V598" s="49" t="s">
        <v>2383</v>
      </c>
      <c r="Y598" s="50">
        <v>597</v>
      </c>
    </row>
    <row r="599" spans="1:25" x14ac:dyDescent="0.8">
      <c r="A599" s="46" t="s">
        <v>7294</v>
      </c>
      <c r="B599" s="46" t="str">
        <f>IFERROR(IF(A599="","",A599&amp;COUNTIF(A$2:A599,A599)),"")</f>
        <v>数学37</v>
      </c>
      <c r="C599" s="49" t="s">
        <v>5037</v>
      </c>
      <c r="D599" s="50">
        <v>598</v>
      </c>
      <c r="F599" s="49" t="s">
        <v>4</v>
      </c>
      <c r="G599" s="49" t="s">
        <v>1006</v>
      </c>
      <c r="H599" s="49" t="s">
        <v>109</v>
      </c>
      <c r="K599" s="49" t="s">
        <v>5051</v>
      </c>
      <c r="L599" s="49" t="s">
        <v>119</v>
      </c>
      <c r="M599" s="49" t="s">
        <v>120</v>
      </c>
      <c r="O599" s="49" t="s">
        <v>5052</v>
      </c>
      <c r="P599" s="49" t="s">
        <v>5053</v>
      </c>
      <c r="Q599" s="50">
        <v>2900</v>
      </c>
      <c r="R599" s="50">
        <v>3190</v>
      </c>
      <c r="S599" s="49" t="s">
        <v>5054</v>
      </c>
      <c r="T599" s="49" t="s">
        <v>5044</v>
      </c>
      <c r="U599" s="49" t="s">
        <v>532</v>
      </c>
      <c r="V599" s="49" t="s">
        <v>2383</v>
      </c>
      <c r="Y599" s="50">
        <v>598</v>
      </c>
    </row>
    <row r="600" spans="1:25" x14ac:dyDescent="0.8">
      <c r="A600" s="46" t="s">
        <v>7294</v>
      </c>
      <c r="B600" s="46" t="str">
        <f>IFERROR(IF(A600="","",A600&amp;COUNTIF(A$2:A600,A600)),"")</f>
        <v>数学38</v>
      </c>
      <c r="C600" s="49" t="s">
        <v>5037</v>
      </c>
      <c r="D600" s="50">
        <v>599</v>
      </c>
      <c r="F600" s="49" t="s">
        <v>4</v>
      </c>
      <c r="G600" s="49" t="s">
        <v>1006</v>
      </c>
      <c r="H600" s="49" t="s">
        <v>109</v>
      </c>
      <c r="L600" s="49" t="s">
        <v>562</v>
      </c>
      <c r="M600" s="49" t="s">
        <v>563</v>
      </c>
      <c r="O600" s="49" t="s">
        <v>1020</v>
      </c>
      <c r="Q600" s="50">
        <v>330000</v>
      </c>
      <c r="R600" s="50">
        <v>363000</v>
      </c>
      <c r="S600" s="49" t="s">
        <v>1021</v>
      </c>
      <c r="T600" s="49" t="s">
        <v>1022</v>
      </c>
      <c r="U600" s="49" t="s">
        <v>1023</v>
      </c>
      <c r="Y600" s="50">
        <v>599</v>
      </c>
    </row>
    <row r="601" spans="1:25" x14ac:dyDescent="0.8">
      <c r="A601" s="46" t="s">
        <v>7294</v>
      </c>
      <c r="B601" s="46" t="str">
        <f>IFERROR(IF(A601="","",A601&amp;COUNTIF(A$2:A601,A601)),"")</f>
        <v>数学39</v>
      </c>
      <c r="C601" s="49" t="s">
        <v>5037</v>
      </c>
      <c r="D601" s="50">
        <v>600</v>
      </c>
      <c r="F601" s="49" t="s">
        <v>4</v>
      </c>
      <c r="G601" s="49" t="s">
        <v>1006</v>
      </c>
      <c r="H601" s="49" t="s">
        <v>109</v>
      </c>
      <c r="K601" s="49" t="s">
        <v>5055</v>
      </c>
      <c r="L601" s="49" t="s">
        <v>87</v>
      </c>
      <c r="M601" s="49" t="s">
        <v>88</v>
      </c>
      <c r="O601" s="49" t="s">
        <v>5056</v>
      </c>
      <c r="P601" s="49" t="s">
        <v>5057</v>
      </c>
      <c r="Q601" s="50">
        <v>2300</v>
      </c>
      <c r="R601" s="50">
        <v>2530</v>
      </c>
      <c r="S601" s="49" t="s">
        <v>5058</v>
      </c>
      <c r="T601" s="49" t="s">
        <v>245</v>
      </c>
      <c r="U601" s="49" t="s">
        <v>132</v>
      </c>
      <c r="V601" s="49" t="s">
        <v>2383</v>
      </c>
      <c r="Y601" s="50">
        <v>600</v>
      </c>
    </row>
    <row r="602" spans="1:25" x14ac:dyDescent="0.8">
      <c r="A602" s="46" t="s">
        <v>7294</v>
      </c>
      <c r="B602" s="46" t="str">
        <f>IFERROR(IF(A602="","",A602&amp;COUNTIF(A$2:A602,A602)),"")</f>
        <v>数学40</v>
      </c>
      <c r="C602" s="49" t="s">
        <v>5037</v>
      </c>
      <c r="D602" s="50">
        <v>601</v>
      </c>
      <c r="F602" s="49" t="s">
        <v>4</v>
      </c>
      <c r="G602" s="49" t="s">
        <v>1006</v>
      </c>
      <c r="H602" s="49" t="s">
        <v>109</v>
      </c>
      <c r="K602" s="49" t="s">
        <v>5059</v>
      </c>
      <c r="L602" s="49" t="s">
        <v>87</v>
      </c>
      <c r="M602" s="49" t="s">
        <v>88</v>
      </c>
      <c r="O602" s="49" t="s">
        <v>5060</v>
      </c>
      <c r="P602" s="49" t="s">
        <v>5061</v>
      </c>
      <c r="Q602" s="50">
        <v>6600</v>
      </c>
      <c r="R602" s="50">
        <v>7260</v>
      </c>
      <c r="S602" s="49" t="s">
        <v>5062</v>
      </c>
      <c r="T602" s="49" t="s">
        <v>5063</v>
      </c>
      <c r="U602" s="49" t="s">
        <v>5064</v>
      </c>
      <c r="V602" s="49" t="s">
        <v>2383</v>
      </c>
      <c r="Y602" s="50">
        <v>601</v>
      </c>
    </row>
    <row r="603" spans="1:25" x14ac:dyDescent="0.8">
      <c r="A603" s="46" t="s">
        <v>7294</v>
      </c>
      <c r="B603" s="46" t="str">
        <f>IFERROR(IF(A603="","",A603&amp;COUNTIF(A$2:A603,A603)),"")</f>
        <v>数学41</v>
      </c>
      <c r="C603" s="49" t="s">
        <v>5037</v>
      </c>
      <c r="D603" s="50">
        <v>602</v>
      </c>
      <c r="F603" s="49" t="s">
        <v>4</v>
      </c>
      <c r="G603" s="49" t="s">
        <v>1006</v>
      </c>
      <c r="H603" s="49" t="s">
        <v>109</v>
      </c>
      <c r="K603" s="49" t="s">
        <v>5065</v>
      </c>
      <c r="L603" s="49" t="s">
        <v>87</v>
      </c>
      <c r="M603" s="49" t="s">
        <v>88</v>
      </c>
      <c r="O603" s="49" t="s">
        <v>5066</v>
      </c>
      <c r="P603" s="49" t="s">
        <v>123</v>
      </c>
      <c r="Q603" s="50">
        <v>6500</v>
      </c>
      <c r="R603" s="50">
        <v>7150</v>
      </c>
      <c r="S603" s="49" t="s">
        <v>124</v>
      </c>
      <c r="T603" s="49" t="s">
        <v>96</v>
      </c>
      <c r="U603" s="49" t="s">
        <v>125</v>
      </c>
      <c r="Y603" s="50">
        <v>602</v>
      </c>
    </row>
    <row r="604" spans="1:25" x14ac:dyDescent="0.8">
      <c r="A604" s="46" t="s">
        <v>7294</v>
      </c>
      <c r="B604" s="46" t="str">
        <f>IFERROR(IF(A604="","",A604&amp;COUNTIF(A$2:A604,A604)),"")</f>
        <v>数学42</v>
      </c>
      <c r="C604" s="49" t="s">
        <v>5037</v>
      </c>
      <c r="D604" s="50">
        <v>603</v>
      </c>
      <c r="F604" s="49" t="s">
        <v>4</v>
      </c>
      <c r="G604" s="49" t="s">
        <v>1006</v>
      </c>
      <c r="H604" s="49" t="s">
        <v>109</v>
      </c>
      <c r="K604" s="49" t="s">
        <v>5067</v>
      </c>
      <c r="L604" s="49" t="s">
        <v>87</v>
      </c>
      <c r="M604" s="49" t="s">
        <v>88</v>
      </c>
      <c r="O604" s="49" t="s">
        <v>126</v>
      </c>
      <c r="P604" s="49" t="s">
        <v>127</v>
      </c>
      <c r="Q604" s="50">
        <v>9000</v>
      </c>
      <c r="R604" s="50">
        <v>9900</v>
      </c>
      <c r="S604" s="49" t="s">
        <v>128</v>
      </c>
      <c r="T604" s="49" t="s">
        <v>82</v>
      </c>
      <c r="U604" s="49" t="s">
        <v>129</v>
      </c>
      <c r="Y604" s="50">
        <v>603</v>
      </c>
    </row>
    <row r="605" spans="1:25" x14ac:dyDescent="0.8">
      <c r="A605" s="46" t="s">
        <v>7294</v>
      </c>
      <c r="B605" s="46" t="str">
        <f>IFERROR(IF(A605="","",A605&amp;COUNTIF(A$2:A605,A605)),"")</f>
        <v>数学43</v>
      </c>
      <c r="C605" s="49" t="s">
        <v>5037</v>
      </c>
      <c r="D605" s="50">
        <v>604</v>
      </c>
      <c r="F605" s="49" t="s">
        <v>4</v>
      </c>
      <c r="G605" s="49" t="s">
        <v>1006</v>
      </c>
      <c r="H605" s="49" t="s">
        <v>109</v>
      </c>
      <c r="K605" s="49" t="s">
        <v>5068</v>
      </c>
      <c r="L605" s="49" t="s">
        <v>87</v>
      </c>
      <c r="M605" s="49" t="s">
        <v>88</v>
      </c>
      <c r="O605" s="49" t="s">
        <v>133</v>
      </c>
      <c r="P605" s="49" t="s">
        <v>134</v>
      </c>
      <c r="Q605" s="50">
        <v>7000</v>
      </c>
      <c r="R605" s="50">
        <v>7700</v>
      </c>
      <c r="S605" s="49" t="s">
        <v>135</v>
      </c>
      <c r="T605" s="49" t="s">
        <v>130</v>
      </c>
      <c r="U605" s="49" t="s">
        <v>136</v>
      </c>
      <c r="Y605" s="50">
        <v>604</v>
      </c>
    </row>
    <row r="606" spans="1:25" x14ac:dyDescent="0.8">
      <c r="A606" s="46" t="s">
        <v>7294</v>
      </c>
      <c r="B606" s="46" t="str">
        <f>IFERROR(IF(A606="","",A606&amp;COUNTIF(A$2:A606,A606)),"")</f>
        <v>数学44</v>
      </c>
      <c r="C606" s="49" t="s">
        <v>5037</v>
      </c>
      <c r="D606" s="50">
        <v>605</v>
      </c>
      <c r="F606" s="49" t="s">
        <v>4</v>
      </c>
      <c r="G606" s="49" t="s">
        <v>1006</v>
      </c>
      <c r="H606" s="49" t="s">
        <v>109</v>
      </c>
      <c r="K606" s="49" t="s">
        <v>5069</v>
      </c>
      <c r="L606" s="49" t="s">
        <v>87</v>
      </c>
      <c r="M606" s="49" t="s">
        <v>88</v>
      </c>
      <c r="O606" s="49" t="s">
        <v>137</v>
      </c>
      <c r="P606" s="49" t="s">
        <v>138</v>
      </c>
      <c r="Q606" s="50">
        <v>7200</v>
      </c>
      <c r="R606" s="50">
        <v>7920</v>
      </c>
      <c r="S606" s="49" t="s">
        <v>139</v>
      </c>
      <c r="T606" s="49" t="s">
        <v>107</v>
      </c>
      <c r="U606" s="49" t="s">
        <v>140</v>
      </c>
      <c r="Y606" s="50">
        <v>605</v>
      </c>
    </row>
    <row r="607" spans="1:25" x14ac:dyDescent="0.8">
      <c r="A607" s="46" t="s">
        <v>7294</v>
      </c>
      <c r="B607" s="46" t="str">
        <f>IFERROR(IF(A607="","",A607&amp;COUNTIF(A$2:A607,A607)),"")</f>
        <v>数学45</v>
      </c>
      <c r="C607" s="49" t="s">
        <v>5037</v>
      </c>
      <c r="D607" s="50">
        <v>606</v>
      </c>
      <c r="F607" s="49" t="s">
        <v>4</v>
      </c>
      <c r="G607" s="49" t="s">
        <v>1006</v>
      </c>
      <c r="H607" s="49" t="s">
        <v>109</v>
      </c>
      <c r="K607" s="49" t="s">
        <v>5070</v>
      </c>
      <c r="L607" s="49" t="s">
        <v>87</v>
      </c>
      <c r="M607" s="49" t="s">
        <v>88</v>
      </c>
      <c r="O607" s="49" t="s">
        <v>1024</v>
      </c>
      <c r="P607" s="49" t="s">
        <v>1025</v>
      </c>
      <c r="Q607" s="50">
        <v>6000</v>
      </c>
      <c r="R607" s="50">
        <v>6600</v>
      </c>
      <c r="S607" s="49" t="s">
        <v>1026</v>
      </c>
      <c r="T607" s="49" t="s">
        <v>943</v>
      </c>
      <c r="U607" s="49" t="s">
        <v>1027</v>
      </c>
      <c r="Y607" s="50">
        <v>606</v>
      </c>
    </row>
    <row r="608" spans="1:25" x14ac:dyDescent="0.8">
      <c r="A608" s="46" t="s">
        <v>7294</v>
      </c>
      <c r="B608" s="46" t="str">
        <f>IFERROR(IF(A608="","",A608&amp;COUNTIF(A$2:A608,A608)),"")</f>
        <v>数学46</v>
      </c>
      <c r="C608" s="49" t="s">
        <v>5037</v>
      </c>
      <c r="D608" s="50">
        <v>607</v>
      </c>
      <c r="F608" s="49" t="s">
        <v>4</v>
      </c>
      <c r="G608" s="49" t="s">
        <v>1006</v>
      </c>
      <c r="H608" s="49" t="s">
        <v>109</v>
      </c>
      <c r="K608" s="49" t="s">
        <v>5071</v>
      </c>
      <c r="L608" s="49" t="s">
        <v>87</v>
      </c>
      <c r="M608" s="49" t="s">
        <v>88</v>
      </c>
      <c r="O608" s="49" t="s">
        <v>1028</v>
      </c>
      <c r="P608" s="49" t="s">
        <v>1029</v>
      </c>
      <c r="Q608" s="50">
        <v>19000</v>
      </c>
      <c r="R608" s="50">
        <v>20900</v>
      </c>
      <c r="S608" s="49" t="s">
        <v>1030</v>
      </c>
      <c r="T608" s="49" t="s">
        <v>1031</v>
      </c>
      <c r="U608" s="49" t="s">
        <v>1032</v>
      </c>
      <c r="Y608" s="50">
        <v>607</v>
      </c>
    </row>
    <row r="609" spans="1:25" x14ac:dyDescent="0.8">
      <c r="A609" s="46" t="s">
        <v>7294</v>
      </c>
      <c r="B609" s="46" t="str">
        <f>IFERROR(IF(A609="","",A609&amp;COUNTIF(A$2:A609,A609)),"")</f>
        <v>数学47</v>
      </c>
      <c r="C609" s="49" t="s">
        <v>5037</v>
      </c>
      <c r="D609" s="50">
        <v>608</v>
      </c>
      <c r="F609" s="49" t="s">
        <v>4</v>
      </c>
      <c r="G609" s="49" t="s">
        <v>1006</v>
      </c>
      <c r="H609" s="49" t="s">
        <v>109</v>
      </c>
      <c r="K609" s="49" t="s">
        <v>5072</v>
      </c>
      <c r="L609" s="49" t="s">
        <v>87</v>
      </c>
      <c r="M609" s="49" t="s">
        <v>88</v>
      </c>
      <c r="O609" s="49" t="s">
        <v>1033</v>
      </c>
      <c r="P609" s="49" t="s">
        <v>1034</v>
      </c>
      <c r="Q609" s="50">
        <v>9000</v>
      </c>
      <c r="R609" s="50">
        <v>9900</v>
      </c>
      <c r="S609" s="49" t="s">
        <v>1035</v>
      </c>
      <c r="T609" s="49" t="s">
        <v>1036</v>
      </c>
      <c r="U609" s="49" t="s">
        <v>1037</v>
      </c>
      <c r="Y609" s="50">
        <v>608</v>
      </c>
    </row>
    <row r="610" spans="1:25" x14ac:dyDescent="0.8">
      <c r="A610" s="46" t="s">
        <v>7294</v>
      </c>
      <c r="B610" s="46" t="str">
        <f>IFERROR(IF(A610="","",A610&amp;COUNTIF(A$2:A610,A610)),"")</f>
        <v>数学48</v>
      </c>
      <c r="C610" s="49" t="s">
        <v>5037</v>
      </c>
      <c r="D610" s="50">
        <v>609</v>
      </c>
      <c r="F610" s="49" t="s">
        <v>4</v>
      </c>
      <c r="G610" s="49" t="s">
        <v>1006</v>
      </c>
      <c r="H610" s="49" t="s">
        <v>109</v>
      </c>
      <c r="K610" s="49" t="s">
        <v>5073</v>
      </c>
      <c r="L610" s="49" t="s">
        <v>98</v>
      </c>
      <c r="M610" s="49" t="s">
        <v>99</v>
      </c>
      <c r="O610" s="49" t="s">
        <v>5074</v>
      </c>
      <c r="P610" s="49" t="s">
        <v>5075</v>
      </c>
      <c r="Q610" s="50">
        <v>3900</v>
      </c>
      <c r="R610" s="50">
        <v>4290</v>
      </c>
      <c r="S610" s="49" t="s">
        <v>5076</v>
      </c>
      <c r="T610" s="49" t="s">
        <v>5063</v>
      </c>
      <c r="U610" s="49" t="s">
        <v>144</v>
      </c>
      <c r="V610" s="49" t="s">
        <v>2383</v>
      </c>
      <c r="Y610" s="50">
        <v>609</v>
      </c>
    </row>
    <row r="611" spans="1:25" x14ac:dyDescent="0.8">
      <c r="A611" s="46" t="s">
        <v>7294</v>
      </c>
      <c r="B611" s="46" t="str">
        <f>IFERROR(IF(A611="","",A611&amp;COUNTIF(A$2:A611,A611)),"")</f>
        <v>数学49</v>
      </c>
      <c r="C611" s="49" t="s">
        <v>5037</v>
      </c>
      <c r="D611" s="50">
        <v>610</v>
      </c>
      <c r="F611" s="49" t="s">
        <v>4</v>
      </c>
      <c r="G611" s="49" t="s">
        <v>1006</v>
      </c>
      <c r="H611" s="49" t="s">
        <v>109</v>
      </c>
      <c r="K611" s="49" t="s">
        <v>5077</v>
      </c>
      <c r="L611" s="49" t="s">
        <v>98</v>
      </c>
      <c r="M611" s="49" t="s">
        <v>99</v>
      </c>
      <c r="O611" s="49" t="s">
        <v>141</v>
      </c>
      <c r="P611" s="49" t="s">
        <v>142</v>
      </c>
      <c r="Q611" s="50">
        <v>4800</v>
      </c>
      <c r="R611" s="50">
        <v>5280</v>
      </c>
      <c r="S611" s="49" t="s">
        <v>143</v>
      </c>
      <c r="T611" s="49" t="s">
        <v>94</v>
      </c>
      <c r="U611" s="49" t="s">
        <v>144</v>
      </c>
      <c r="Y611" s="50">
        <v>610</v>
      </c>
    </row>
    <row r="612" spans="1:25" x14ac:dyDescent="0.8">
      <c r="A612" s="46" t="s">
        <v>7294</v>
      </c>
      <c r="B612" s="46" t="str">
        <f>IFERROR(IF(A612="","",A612&amp;COUNTIF(A$2:A612,A612)),"")</f>
        <v>数学50</v>
      </c>
      <c r="C612" s="49" t="s">
        <v>5078</v>
      </c>
      <c r="D612" s="50">
        <v>611</v>
      </c>
      <c r="F612" s="49" t="s">
        <v>4</v>
      </c>
      <c r="G612" s="49" t="s">
        <v>1006</v>
      </c>
      <c r="H612" s="49" t="s">
        <v>109</v>
      </c>
      <c r="K612" s="49" t="s">
        <v>5079</v>
      </c>
      <c r="L612" s="49" t="s">
        <v>98</v>
      </c>
      <c r="M612" s="49" t="s">
        <v>99</v>
      </c>
      <c r="O612" s="49" t="s">
        <v>145</v>
      </c>
      <c r="P612" s="49" t="s">
        <v>146</v>
      </c>
      <c r="Q612" s="50">
        <v>5600</v>
      </c>
      <c r="R612" s="50">
        <v>6160</v>
      </c>
      <c r="S612" s="49" t="s">
        <v>147</v>
      </c>
      <c r="T612" s="49" t="s">
        <v>148</v>
      </c>
      <c r="U612" s="49" t="s">
        <v>149</v>
      </c>
      <c r="Y612" s="50">
        <v>611</v>
      </c>
    </row>
    <row r="613" spans="1:25" x14ac:dyDescent="0.8">
      <c r="A613" s="46" t="s">
        <v>7294</v>
      </c>
      <c r="B613" s="46" t="str">
        <f>IFERROR(IF(A613="","",A613&amp;COUNTIF(A$2:A613,A613)),"")</f>
        <v>数学51</v>
      </c>
      <c r="C613" s="49" t="s">
        <v>5078</v>
      </c>
      <c r="D613" s="50">
        <v>612</v>
      </c>
      <c r="F613" s="49" t="s">
        <v>4</v>
      </c>
      <c r="G613" s="49" t="s">
        <v>1006</v>
      </c>
      <c r="H613" s="49" t="s">
        <v>109</v>
      </c>
      <c r="K613" s="49" t="s">
        <v>5080</v>
      </c>
      <c r="L613" s="49" t="s">
        <v>98</v>
      </c>
      <c r="M613" s="49" t="s">
        <v>99</v>
      </c>
      <c r="O613" s="49" t="s">
        <v>1042</v>
      </c>
      <c r="P613" s="49" t="s">
        <v>1043</v>
      </c>
      <c r="Q613" s="50">
        <v>4000</v>
      </c>
      <c r="R613" s="50">
        <v>4400</v>
      </c>
      <c r="S613" s="49" t="s">
        <v>1044</v>
      </c>
      <c r="T613" s="49" t="s">
        <v>1045</v>
      </c>
      <c r="U613" s="49" t="s">
        <v>1046</v>
      </c>
      <c r="Y613" s="50">
        <v>612</v>
      </c>
    </row>
    <row r="614" spans="1:25" x14ac:dyDescent="0.8">
      <c r="A614" s="46" t="s">
        <v>7294</v>
      </c>
      <c r="B614" s="46" t="str">
        <f>IFERROR(IF(A614="","",A614&amp;COUNTIF(A$2:A614,A614)),"")</f>
        <v>数学52</v>
      </c>
      <c r="C614" s="49" t="s">
        <v>5078</v>
      </c>
      <c r="D614" s="50">
        <v>613</v>
      </c>
      <c r="F614" s="49" t="s">
        <v>4</v>
      </c>
      <c r="G614" s="49" t="s">
        <v>1006</v>
      </c>
      <c r="H614" s="49" t="s">
        <v>109</v>
      </c>
      <c r="K614" s="49" t="s">
        <v>5081</v>
      </c>
      <c r="L614" s="49" t="s">
        <v>98</v>
      </c>
      <c r="M614" s="49" t="s">
        <v>99</v>
      </c>
      <c r="O614" s="49" t="s">
        <v>1047</v>
      </c>
      <c r="P614" s="49" t="s">
        <v>1048</v>
      </c>
      <c r="Q614" s="50">
        <v>2800</v>
      </c>
      <c r="R614" s="50">
        <v>3080</v>
      </c>
      <c r="S614" s="49" t="s">
        <v>1049</v>
      </c>
      <c r="T614" s="49" t="s">
        <v>1050</v>
      </c>
      <c r="U614" s="49" t="s">
        <v>269</v>
      </c>
      <c r="Y614" s="50">
        <v>613</v>
      </c>
    </row>
    <row r="615" spans="1:25" x14ac:dyDescent="0.8">
      <c r="A615" s="46" t="s">
        <v>7294</v>
      </c>
      <c r="B615" s="46" t="str">
        <f>IFERROR(IF(A615="","",A615&amp;COUNTIF(A$2:A615,A615)),"")</f>
        <v>数学53</v>
      </c>
      <c r="C615" s="49" t="s">
        <v>5078</v>
      </c>
      <c r="D615" s="50">
        <v>614</v>
      </c>
      <c r="F615" s="49" t="s">
        <v>4</v>
      </c>
      <c r="G615" s="49" t="s">
        <v>1006</v>
      </c>
      <c r="H615" s="49" t="s">
        <v>109</v>
      </c>
      <c r="K615" s="49" t="s">
        <v>5082</v>
      </c>
      <c r="L615" s="49" t="s">
        <v>98</v>
      </c>
      <c r="M615" s="49" t="s">
        <v>99</v>
      </c>
      <c r="O615" s="49" t="s">
        <v>1051</v>
      </c>
      <c r="P615" s="49" t="s">
        <v>1052</v>
      </c>
      <c r="Q615" s="50">
        <v>3500</v>
      </c>
      <c r="R615" s="50">
        <v>3850</v>
      </c>
      <c r="S615" s="49" t="s">
        <v>1053</v>
      </c>
      <c r="T615" s="49" t="s">
        <v>942</v>
      </c>
      <c r="U615" s="49" t="s">
        <v>1054</v>
      </c>
      <c r="Y615" s="50">
        <v>614</v>
      </c>
    </row>
    <row r="616" spans="1:25" x14ac:dyDescent="0.8">
      <c r="A616" s="46" t="s">
        <v>7294</v>
      </c>
      <c r="B616" s="46" t="str">
        <f>IFERROR(IF(A616="","",A616&amp;COUNTIF(A$2:A616,A616)),"")</f>
        <v>数学54</v>
      </c>
      <c r="C616" s="49" t="s">
        <v>5078</v>
      </c>
      <c r="D616" s="50">
        <v>615</v>
      </c>
      <c r="F616" s="49" t="s">
        <v>4</v>
      </c>
      <c r="G616" s="49" t="s">
        <v>1006</v>
      </c>
      <c r="H616" s="49" t="s">
        <v>109</v>
      </c>
      <c r="K616" s="49" t="s">
        <v>5083</v>
      </c>
      <c r="L616" s="49" t="s">
        <v>98</v>
      </c>
      <c r="M616" s="49" t="s">
        <v>99</v>
      </c>
      <c r="O616" s="49" t="s">
        <v>1055</v>
      </c>
      <c r="P616" s="49" t="s">
        <v>1056</v>
      </c>
      <c r="Q616" s="50">
        <v>4200</v>
      </c>
      <c r="R616" s="50">
        <v>4620</v>
      </c>
      <c r="S616" s="49" t="s">
        <v>1057</v>
      </c>
      <c r="T616" s="49" t="s">
        <v>1058</v>
      </c>
      <c r="U616" s="49" t="s">
        <v>1059</v>
      </c>
      <c r="Y616" s="50">
        <v>615</v>
      </c>
    </row>
    <row r="617" spans="1:25" x14ac:dyDescent="0.8">
      <c r="A617" s="46" t="s">
        <v>7294</v>
      </c>
      <c r="B617" s="46" t="str">
        <f>IFERROR(IF(A617="","",A617&amp;COUNTIF(A$2:A617,A617)),"")</f>
        <v>数学55</v>
      </c>
      <c r="C617" s="49" t="s">
        <v>5078</v>
      </c>
      <c r="D617" s="50">
        <v>616</v>
      </c>
      <c r="F617" s="49" t="s">
        <v>4</v>
      </c>
      <c r="G617" s="49" t="s">
        <v>1006</v>
      </c>
      <c r="H617" s="49" t="s">
        <v>109</v>
      </c>
      <c r="K617" s="49" t="s">
        <v>5084</v>
      </c>
      <c r="L617" s="49" t="s">
        <v>98</v>
      </c>
      <c r="M617" s="49" t="s">
        <v>99</v>
      </c>
      <c r="O617" s="49" t="s">
        <v>1060</v>
      </c>
      <c r="P617" s="49" t="s">
        <v>5085</v>
      </c>
      <c r="Q617" s="50">
        <v>4500</v>
      </c>
      <c r="R617" s="50">
        <v>4950</v>
      </c>
      <c r="S617" s="49" t="s">
        <v>1061</v>
      </c>
      <c r="T617" s="49" t="s">
        <v>1062</v>
      </c>
      <c r="U617" s="49" t="s">
        <v>1063</v>
      </c>
      <c r="Y617" s="50">
        <v>616</v>
      </c>
    </row>
    <row r="618" spans="1:25" x14ac:dyDescent="0.8">
      <c r="A618" s="46" t="s">
        <v>7294</v>
      </c>
      <c r="B618" s="46" t="str">
        <f>IFERROR(IF(A618="","",A618&amp;COUNTIF(A$2:A618,A618)),"")</f>
        <v>数学56</v>
      </c>
      <c r="C618" s="49" t="s">
        <v>5078</v>
      </c>
      <c r="D618" s="50">
        <v>617</v>
      </c>
      <c r="F618" s="49" t="s">
        <v>4</v>
      </c>
      <c r="G618" s="49" t="s">
        <v>1006</v>
      </c>
      <c r="H618" s="49" t="s">
        <v>109</v>
      </c>
      <c r="K618" s="49" t="s">
        <v>5086</v>
      </c>
      <c r="L618" s="49" t="s">
        <v>98</v>
      </c>
      <c r="M618" s="49" t="s">
        <v>99</v>
      </c>
      <c r="O618" s="49" t="s">
        <v>1064</v>
      </c>
      <c r="P618" s="49" t="s">
        <v>5087</v>
      </c>
      <c r="Q618" s="50">
        <v>3500</v>
      </c>
      <c r="R618" s="50">
        <v>3850</v>
      </c>
      <c r="S618" s="49" t="s">
        <v>1065</v>
      </c>
      <c r="T618" s="49" t="s">
        <v>1066</v>
      </c>
      <c r="U618" s="49" t="s">
        <v>1067</v>
      </c>
      <c r="Y618" s="50">
        <v>617</v>
      </c>
    </row>
    <row r="619" spans="1:25" x14ac:dyDescent="0.8">
      <c r="A619" s="46" t="s">
        <v>7294</v>
      </c>
      <c r="B619" s="46" t="str">
        <f>IFERROR(IF(A619="","",A619&amp;COUNTIF(A$2:A619,A619)),"")</f>
        <v>数学57</v>
      </c>
      <c r="C619" s="49" t="s">
        <v>5078</v>
      </c>
      <c r="D619" s="50">
        <v>618</v>
      </c>
      <c r="F619" s="49" t="s">
        <v>4</v>
      </c>
      <c r="G619" s="49" t="s">
        <v>1006</v>
      </c>
      <c r="H619" s="49" t="s">
        <v>109</v>
      </c>
      <c r="K619" s="49" t="s">
        <v>5088</v>
      </c>
      <c r="L619" s="49" t="s">
        <v>98</v>
      </c>
      <c r="M619" s="49" t="s">
        <v>99</v>
      </c>
      <c r="O619" s="49" t="s">
        <v>1068</v>
      </c>
      <c r="P619" s="49" t="s">
        <v>5089</v>
      </c>
      <c r="Q619" s="50">
        <v>8000</v>
      </c>
      <c r="R619" s="50">
        <v>8800</v>
      </c>
      <c r="S619" s="49" t="s">
        <v>1069</v>
      </c>
      <c r="T619" s="49" t="s">
        <v>1070</v>
      </c>
      <c r="U619" s="49" t="s">
        <v>306</v>
      </c>
      <c r="Y619" s="50">
        <v>618</v>
      </c>
    </row>
    <row r="620" spans="1:25" x14ac:dyDescent="0.8">
      <c r="A620" s="46" t="s">
        <v>7294</v>
      </c>
      <c r="B620" s="46" t="str">
        <f>IFERROR(IF(A620="","",A620&amp;COUNTIF(A$2:A620,A620)),"")</f>
        <v>数学58</v>
      </c>
      <c r="C620" s="49" t="s">
        <v>5078</v>
      </c>
      <c r="D620" s="50">
        <v>619</v>
      </c>
      <c r="F620" s="49" t="s">
        <v>4</v>
      </c>
      <c r="G620" s="49" t="s">
        <v>1006</v>
      </c>
      <c r="H620" s="49" t="s">
        <v>109</v>
      </c>
      <c r="K620" s="49" t="s">
        <v>5090</v>
      </c>
      <c r="L620" s="49" t="s">
        <v>98</v>
      </c>
      <c r="M620" s="49" t="s">
        <v>99</v>
      </c>
      <c r="O620" s="49" t="s">
        <v>1071</v>
      </c>
      <c r="P620" s="49" t="s">
        <v>5091</v>
      </c>
      <c r="Q620" s="50">
        <v>7500</v>
      </c>
      <c r="R620" s="50">
        <v>8250</v>
      </c>
      <c r="S620" s="49" t="s">
        <v>1072</v>
      </c>
      <c r="T620" s="49" t="s">
        <v>1038</v>
      </c>
      <c r="U620" s="49" t="s">
        <v>1073</v>
      </c>
      <c r="Y620" s="50">
        <v>619</v>
      </c>
    </row>
    <row r="621" spans="1:25" x14ac:dyDescent="0.8">
      <c r="A621" s="46" t="s">
        <v>7294</v>
      </c>
      <c r="B621" s="46" t="str">
        <f>IFERROR(IF(A621="","",A621&amp;COUNTIF(A$2:A621,A621)),"")</f>
        <v>数学59</v>
      </c>
      <c r="C621" s="49" t="s">
        <v>5078</v>
      </c>
      <c r="D621" s="50">
        <v>620</v>
      </c>
      <c r="F621" s="49" t="s">
        <v>4</v>
      </c>
      <c r="G621" s="49" t="s">
        <v>1006</v>
      </c>
      <c r="H621" s="49" t="s">
        <v>109</v>
      </c>
      <c r="K621" s="49" t="s">
        <v>5092</v>
      </c>
      <c r="L621" s="49" t="s">
        <v>98</v>
      </c>
      <c r="M621" s="49" t="s">
        <v>99</v>
      </c>
      <c r="O621" s="49" t="s">
        <v>1074</v>
      </c>
      <c r="P621" s="49" t="s">
        <v>5093</v>
      </c>
      <c r="Q621" s="50">
        <v>9000</v>
      </c>
      <c r="R621" s="50">
        <v>9900</v>
      </c>
      <c r="S621" s="49" t="s">
        <v>1075</v>
      </c>
      <c r="T621" s="49" t="s">
        <v>1076</v>
      </c>
      <c r="U621" s="49" t="s">
        <v>1077</v>
      </c>
      <c r="Y621" s="50">
        <v>620</v>
      </c>
    </row>
    <row r="622" spans="1:25" x14ac:dyDescent="0.8">
      <c r="A622" s="46" t="s">
        <v>7294</v>
      </c>
      <c r="B622" s="46" t="str">
        <f>IFERROR(IF(A622="","",A622&amp;COUNTIF(A$2:A622,A622)),"")</f>
        <v>数学60</v>
      </c>
      <c r="C622" s="49" t="s">
        <v>5078</v>
      </c>
      <c r="D622" s="50">
        <v>621</v>
      </c>
      <c r="F622" s="49" t="s">
        <v>4</v>
      </c>
      <c r="G622" s="49" t="s">
        <v>1006</v>
      </c>
      <c r="H622" s="49" t="s">
        <v>109</v>
      </c>
      <c r="K622" s="49" t="s">
        <v>5094</v>
      </c>
      <c r="L622" s="49" t="s">
        <v>98</v>
      </c>
      <c r="M622" s="49" t="s">
        <v>99</v>
      </c>
      <c r="O622" s="49" t="s">
        <v>1078</v>
      </c>
      <c r="P622" s="49" t="s">
        <v>5095</v>
      </c>
      <c r="Q622" s="50">
        <v>16000</v>
      </c>
      <c r="R622" s="50">
        <v>17600</v>
      </c>
      <c r="S622" s="49" t="s">
        <v>1079</v>
      </c>
      <c r="T622" s="49" t="s">
        <v>1080</v>
      </c>
      <c r="U622" s="49" t="s">
        <v>1077</v>
      </c>
      <c r="Y622" s="50">
        <v>621</v>
      </c>
    </row>
    <row r="623" spans="1:25" x14ac:dyDescent="0.8">
      <c r="A623" s="46" t="s">
        <v>7294</v>
      </c>
      <c r="B623" s="46" t="str">
        <f>IFERROR(IF(A623="","",A623&amp;COUNTIF(A$2:A623,A623)),"")</f>
        <v>数学61</v>
      </c>
      <c r="C623" s="49" t="s">
        <v>5078</v>
      </c>
      <c r="D623" s="50">
        <v>622</v>
      </c>
      <c r="F623" s="49" t="s">
        <v>4</v>
      </c>
      <c r="G623" s="49" t="s">
        <v>1006</v>
      </c>
      <c r="H623" s="49" t="s">
        <v>109</v>
      </c>
      <c r="K623" s="49" t="s">
        <v>5096</v>
      </c>
      <c r="L623" s="49" t="s">
        <v>166</v>
      </c>
      <c r="M623" s="49" t="s">
        <v>167</v>
      </c>
      <c r="O623" s="49" t="s">
        <v>1081</v>
      </c>
      <c r="P623" s="49" t="s">
        <v>1082</v>
      </c>
      <c r="Q623" s="50">
        <v>4500</v>
      </c>
      <c r="R623" s="50">
        <v>4950</v>
      </c>
      <c r="S623" s="49" t="s">
        <v>1083</v>
      </c>
      <c r="T623" s="49" t="s">
        <v>1084</v>
      </c>
      <c r="U623" s="49" t="s">
        <v>1085</v>
      </c>
      <c r="Y623" s="50">
        <v>622</v>
      </c>
    </row>
    <row r="624" spans="1:25" x14ac:dyDescent="0.8">
      <c r="A624" s="46" t="s">
        <v>7294</v>
      </c>
      <c r="B624" s="46" t="str">
        <f>IFERROR(IF(A624="","",A624&amp;COUNTIF(A$2:A624,A624)),"")</f>
        <v>数学62</v>
      </c>
      <c r="C624" s="49" t="s">
        <v>5078</v>
      </c>
      <c r="D624" s="50">
        <v>623</v>
      </c>
      <c r="F624" s="49" t="s">
        <v>4</v>
      </c>
      <c r="G624" s="49" t="s">
        <v>1006</v>
      </c>
      <c r="H624" s="49" t="s">
        <v>109</v>
      </c>
      <c r="K624" s="49" t="s">
        <v>5097</v>
      </c>
      <c r="L624" s="49" t="s">
        <v>2582</v>
      </c>
      <c r="M624" s="49" t="s">
        <v>2583</v>
      </c>
      <c r="O624" s="49" t="s">
        <v>5098</v>
      </c>
      <c r="P624" s="49" t="s">
        <v>5099</v>
      </c>
      <c r="Q624" s="50">
        <v>7500</v>
      </c>
      <c r="R624" s="50">
        <v>8250</v>
      </c>
      <c r="S624" s="49" t="s">
        <v>5100</v>
      </c>
      <c r="T624" s="49" t="s">
        <v>1377</v>
      </c>
      <c r="U624" s="49" t="s">
        <v>5101</v>
      </c>
      <c r="V624" s="49" t="s">
        <v>2383</v>
      </c>
      <c r="Y624" s="50">
        <v>623</v>
      </c>
    </row>
    <row r="625" spans="1:25" x14ac:dyDescent="0.8">
      <c r="A625" s="46" t="s">
        <v>7294</v>
      </c>
      <c r="B625" s="46" t="str">
        <f>IFERROR(IF(A625="","",A625&amp;COUNTIF(A$2:A625,A625)),"")</f>
        <v>数学63</v>
      </c>
      <c r="C625" s="49" t="s">
        <v>5078</v>
      </c>
      <c r="D625" s="50">
        <v>624</v>
      </c>
      <c r="F625" s="49" t="s">
        <v>4</v>
      </c>
      <c r="G625" s="49" t="s">
        <v>1006</v>
      </c>
      <c r="H625" s="49" t="s">
        <v>109</v>
      </c>
      <c r="K625" s="49" t="s">
        <v>5102</v>
      </c>
      <c r="L625" s="49" t="s">
        <v>2582</v>
      </c>
      <c r="M625" s="49" t="s">
        <v>2583</v>
      </c>
      <c r="O625" s="49" t="s">
        <v>5103</v>
      </c>
      <c r="P625" s="49" t="s">
        <v>5104</v>
      </c>
      <c r="Q625" s="50">
        <v>5400</v>
      </c>
      <c r="R625" s="50">
        <v>5940</v>
      </c>
      <c r="S625" s="49" t="s">
        <v>5105</v>
      </c>
      <c r="T625" s="49" t="s">
        <v>1333</v>
      </c>
      <c r="U625" s="49" t="s">
        <v>890</v>
      </c>
      <c r="V625" s="49" t="s">
        <v>2383</v>
      </c>
      <c r="Y625" s="50">
        <v>624</v>
      </c>
    </row>
    <row r="626" spans="1:25" x14ac:dyDescent="0.8">
      <c r="A626" s="46" t="s">
        <v>7294</v>
      </c>
      <c r="B626" s="46" t="str">
        <f>IFERROR(IF(A626="","",A626&amp;COUNTIF(A$2:A626,A626)),"")</f>
        <v>数学64</v>
      </c>
      <c r="C626" s="49" t="s">
        <v>5078</v>
      </c>
      <c r="D626" s="50">
        <v>625</v>
      </c>
      <c r="F626" s="49" t="s">
        <v>4</v>
      </c>
      <c r="G626" s="49" t="s">
        <v>1006</v>
      </c>
      <c r="H626" s="49" t="s">
        <v>109</v>
      </c>
      <c r="K626" s="49" t="s">
        <v>5106</v>
      </c>
      <c r="L626" s="49" t="s">
        <v>153</v>
      </c>
      <c r="M626" s="49" t="s">
        <v>154</v>
      </c>
      <c r="O626" s="49" t="s">
        <v>155</v>
      </c>
      <c r="P626" s="49" t="s">
        <v>156</v>
      </c>
      <c r="Q626" s="50">
        <v>3800</v>
      </c>
      <c r="R626" s="50">
        <v>4180</v>
      </c>
      <c r="S626" s="49" t="s">
        <v>157</v>
      </c>
      <c r="T626" s="49" t="s">
        <v>122</v>
      </c>
      <c r="U626" s="49" t="s">
        <v>158</v>
      </c>
      <c r="Y626" s="50">
        <v>625</v>
      </c>
    </row>
    <row r="627" spans="1:25" x14ac:dyDescent="0.8">
      <c r="A627" s="46" t="s">
        <v>7294</v>
      </c>
      <c r="B627" s="46" t="str">
        <f>IFERROR(IF(A627="","",A627&amp;COUNTIF(A$2:A627,A627)),"")</f>
        <v>数学65</v>
      </c>
      <c r="C627" s="49" t="s">
        <v>5078</v>
      </c>
      <c r="D627" s="50">
        <v>626</v>
      </c>
      <c r="F627" s="49" t="s">
        <v>4</v>
      </c>
      <c r="G627" s="49" t="s">
        <v>1006</v>
      </c>
      <c r="H627" s="49" t="s">
        <v>109</v>
      </c>
      <c r="K627" s="49" t="s">
        <v>5107</v>
      </c>
      <c r="L627" s="49" t="s">
        <v>153</v>
      </c>
      <c r="M627" s="49" t="s">
        <v>154</v>
      </c>
      <c r="O627" s="49" t="s">
        <v>1086</v>
      </c>
      <c r="P627" s="49" t="s">
        <v>1087</v>
      </c>
      <c r="Q627" s="50">
        <v>3900</v>
      </c>
      <c r="R627" s="50">
        <v>4290</v>
      </c>
      <c r="S627" s="49" t="s">
        <v>1088</v>
      </c>
      <c r="T627" s="49" t="s">
        <v>1089</v>
      </c>
      <c r="U627" s="49" t="s">
        <v>366</v>
      </c>
      <c r="Y627" s="50">
        <v>626</v>
      </c>
    </row>
    <row r="628" spans="1:25" x14ac:dyDescent="0.8">
      <c r="A628" s="46" t="s">
        <v>7294</v>
      </c>
      <c r="B628" s="46" t="str">
        <f>IFERROR(IF(A628="","",A628&amp;COUNTIF(A$2:A628,A628)),"")</f>
        <v>数学66</v>
      </c>
      <c r="C628" s="49" t="s">
        <v>5108</v>
      </c>
      <c r="D628" s="50">
        <v>627</v>
      </c>
      <c r="F628" s="49" t="s">
        <v>4</v>
      </c>
      <c r="G628" s="49" t="s">
        <v>1006</v>
      </c>
      <c r="H628" s="49" t="s">
        <v>109</v>
      </c>
      <c r="K628" s="49" t="s">
        <v>5109</v>
      </c>
      <c r="L628" s="49" t="s">
        <v>153</v>
      </c>
      <c r="M628" s="49" t="s">
        <v>154</v>
      </c>
      <c r="O628" s="49" t="s">
        <v>1090</v>
      </c>
      <c r="P628" s="49" t="s">
        <v>1091</v>
      </c>
      <c r="Q628" s="50">
        <v>3900</v>
      </c>
      <c r="R628" s="50">
        <v>4290</v>
      </c>
      <c r="S628" s="49" t="s">
        <v>1088</v>
      </c>
      <c r="T628" s="49" t="s">
        <v>1092</v>
      </c>
      <c r="U628" s="49" t="s">
        <v>1077</v>
      </c>
      <c r="Y628" s="50">
        <v>627</v>
      </c>
    </row>
    <row r="629" spans="1:25" x14ac:dyDescent="0.8">
      <c r="A629" s="46" t="s">
        <v>7294</v>
      </c>
      <c r="B629" s="46" t="str">
        <f>IFERROR(IF(A629="","",A629&amp;COUNTIF(A$2:A629,A629)),"")</f>
        <v>数学67</v>
      </c>
      <c r="C629" s="49" t="s">
        <v>5108</v>
      </c>
      <c r="D629" s="50">
        <v>628</v>
      </c>
      <c r="F629" s="49" t="s">
        <v>4</v>
      </c>
      <c r="G629" s="49" t="s">
        <v>1006</v>
      </c>
      <c r="H629" s="49" t="s">
        <v>109</v>
      </c>
      <c r="K629" s="49" t="s">
        <v>5110</v>
      </c>
      <c r="L629" s="49" t="s">
        <v>153</v>
      </c>
      <c r="M629" s="49" t="s">
        <v>154</v>
      </c>
      <c r="O629" s="49" t="s">
        <v>1093</v>
      </c>
      <c r="P629" s="49" t="s">
        <v>1094</v>
      </c>
      <c r="Q629" s="50">
        <v>3900</v>
      </c>
      <c r="R629" s="50">
        <v>4290</v>
      </c>
      <c r="S629" s="49" t="s">
        <v>1095</v>
      </c>
      <c r="T629" s="49" t="s">
        <v>1096</v>
      </c>
      <c r="U629" s="49" t="s">
        <v>149</v>
      </c>
      <c r="Y629" s="50">
        <v>628</v>
      </c>
    </row>
    <row r="630" spans="1:25" x14ac:dyDescent="0.8">
      <c r="A630" s="46" t="s">
        <v>7294</v>
      </c>
      <c r="B630" s="46" t="str">
        <f>IFERROR(IF(A630="","",A630&amp;COUNTIF(A$2:A630,A630)),"")</f>
        <v>数学68</v>
      </c>
      <c r="C630" s="49" t="s">
        <v>5108</v>
      </c>
      <c r="D630" s="50">
        <v>629</v>
      </c>
      <c r="F630" s="49" t="s">
        <v>4</v>
      </c>
      <c r="G630" s="49" t="s">
        <v>1006</v>
      </c>
      <c r="H630" s="49" t="s">
        <v>109</v>
      </c>
      <c r="K630" s="49" t="s">
        <v>5111</v>
      </c>
      <c r="L630" s="49" t="s">
        <v>159</v>
      </c>
      <c r="M630" s="49" t="s">
        <v>160</v>
      </c>
      <c r="O630" s="49" t="s">
        <v>5112</v>
      </c>
      <c r="P630" s="49" t="s">
        <v>5113</v>
      </c>
      <c r="Q630" s="50">
        <v>8000</v>
      </c>
      <c r="R630" s="50">
        <v>8800</v>
      </c>
      <c r="S630" s="49" t="s">
        <v>5114</v>
      </c>
      <c r="T630" s="49" t="s">
        <v>245</v>
      </c>
      <c r="U630" s="49" t="s">
        <v>1991</v>
      </c>
      <c r="V630" s="49" t="s">
        <v>2383</v>
      </c>
      <c r="Y630" s="50">
        <v>629</v>
      </c>
    </row>
    <row r="631" spans="1:25" x14ac:dyDescent="0.8">
      <c r="A631" s="46" t="s">
        <v>7294</v>
      </c>
      <c r="B631" s="46" t="str">
        <f>IFERROR(IF(A631="","",A631&amp;COUNTIF(A$2:A631,A631)),"")</f>
        <v>数学69</v>
      </c>
      <c r="C631" s="49" t="s">
        <v>5108</v>
      </c>
      <c r="D631" s="50">
        <v>630</v>
      </c>
      <c r="F631" s="49" t="s">
        <v>4</v>
      </c>
      <c r="G631" s="49" t="s">
        <v>1006</v>
      </c>
      <c r="H631" s="49" t="s">
        <v>109</v>
      </c>
      <c r="K631" s="49" t="s">
        <v>5115</v>
      </c>
      <c r="L631" s="49" t="s">
        <v>159</v>
      </c>
      <c r="M631" s="49" t="s">
        <v>160</v>
      </c>
      <c r="O631" s="49" t="s">
        <v>5116</v>
      </c>
      <c r="P631" s="49" t="s">
        <v>5117</v>
      </c>
      <c r="Q631" s="50">
        <v>7200</v>
      </c>
      <c r="R631" s="50">
        <v>7920</v>
      </c>
      <c r="S631" s="49" t="s">
        <v>5118</v>
      </c>
      <c r="T631" s="49" t="s">
        <v>74</v>
      </c>
      <c r="U631" s="49" t="s">
        <v>1816</v>
      </c>
      <c r="V631" s="49" t="s">
        <v>2383</v>
      </c>
      <c r="Y631" s="50">
        <v>630</v>
      </c>
    </row>
    <row r="632" spans="1:25" x14ac:dyDescent="0.8">
      <c r="A632" s="46" t="s">
        <v>7294</v>
      </c>
      <c r="B632" s="46" t="str">
        <f>IFERROR(IF(A632="","",A632&amp;COUNTIF(A$2:A632,A632)),"")</f>
        <v>数学70</v>
      </c>
      <c r="C632" s="49" t="s">
        <v>5108</v>
      </c>
      <c r="D632" s="50">
        <v>631</v>
      </c>
      <c r="F632" s="49" t="s">
        <v>4</v>
      </c>
      <c r="G632" s="49" t="s">
        <v>1006</v>
      </c>
      <c r="H632" s="49" t="s">
        <v>109</v>
      </c>
      <c r="K632" s="49" t="s">
        <v>5119</v>
      </c>
      <c r="L632" s="49" t="s">
        <v>159</v>
      </c>
      <c r="M632" s="49" t="s">
        <v>160</v>
      </c>
      <c r="O632" s="49" t="s">
        <v>5120</v>
      </c>
      <c r="P632" s="49" t="s">
        <v>5121</v>
      </c>
      <c r="Q632" s="50">
        <v>6000</v>
      </c>
      <c r="R632" s="50">
        <v>6600</v>
      </c>
      <c r="S632" s="49" t="s">
        <v>5122</v>
      </c>
      <c r="T632" s="49" t="s">
        <v>245</v>
      </c>
      <c r="U632" s="49" t="s">
        <v>86</v>
      </c>
      <c r="V632" s="49" t="s">
        <v>2383</v>
      </c>
      <c r="Y632" s="50">
        <v>631</v>
      </c>
    </row>
    <row r="633" spans="1:25" x14ac:dyDescent="0.8">
      <c r="A633" s="46" t="s">
        <v>7294</v>
      </c>
      <c r="B633" s="46" t="str">
        <f>IFERROR(IF(A633="","",A633&amp;COUNTIF(A$2:A633,A633)),"")</f>
        <v>数学71</v>
      </c>
      <c r="C633" s="49" t="s">
        <v>5108</v>
      </c>
      <c r="D633" s="50">
        <v>632</v>
      </c>
      <c r="F633" s="49" t="s">
        <v>4</v>
      </c>
      <c r="G633" s="49" t="s">
        <v>1006</v>
      </c>
      <c r="H633" s="49" t="s">
        <v>109</v>
      </c>
      <c r="K633" s="49" t="s">
        <v>5123</v>
      </c>
      <c r="L633" s="49" t="s">
        <v>159</v>
      </c>
      <c r="M633" s="49" t="s">
        <v>160</v>
      </c>
      <c r="O633" s="49" t="s">
        <v>5124</v>
      </c>
      <c r="P633" s="49" t="s">
        <v>5125</v>
      </c>
      <c r="Q633" s="50">
        <v>5400</v>
      </c>
      <c r="R633" s="50">
        <v>5940</v>
      </c>
      <c r="S633" s="49" t="s">
        <v>5126</v>
      </c>
      <c r="T633" s="49" t="s">
        <v>107</v>
      </c>
      <c r="U633" s="49" t="s">
        <v>3516</v>
      </c>
      <c r="V633" s="49" t="s">
        <v>2383</v>
      </c>
      <c r="Y633" s="50">
        <v>632</v>
      </c>
    </row>
    <row r="634" spans="1:25" x14ac:dyDescent="0.8">
      <c r="A634" s="46" t="s">
        <v>7294</v>
      </c>
      <c r="B634" s="46" t="str">
        <f>IFERROR(IF(A634="","",A634&amp;COUNTIF(A$2:A634,A634)),"")</f>
        <v>数学72</v>
      </c>
      <c r="C634" s="49" t="s">
        <v>5108</v>
      </c>
      <c r="D634" s="50">
        <v>633</v>
      </c>
      <c r="F634" s="49" t="s">
        <v>4</v>
      </c>
      <c r="G634" s="49" t="s">
        <v>1006</v>
      </c>
      <c r="H634" s="49" t="s">
        <v>109</v>
      </c>
      <c r="K634" s="49" t="s">
        <v>5127</v>
      </c>
      <c r="L634" s="49" t="s">
        <v>159</v>
      </c>
      <c r="M634" s="49" t="s">
        <v>160</v>
      </c>
      <c r="O634" s="49" t="s">
        <v>5128</v>
      </c>
      <c r="P634" s="49" t="s">
        <v>5129</v>
      </c>
      <c r="Q634" s="50">
        <v>7000</v>
      </c>
      <c r="R634" s="50">
        <v>7700</v>
      </c>
      <c r="S634" s="49" t="s">
        <v>5130</v>
      </c>
      <c r="T634" s="49" t="s">
        <v>92</v>
      </c>
      <c r="U634" s="49" t="s">
        <v>460</v>
      </c>
      <c r="V634" s="49" t="s">
        <v>2383</v>
      </c>
      <c r="Y634" s="50">
        <v>633</v>
      </c>
    </row>
    <row r="635" spans="1:25" x14ac:dyDescent="0.8">
      <c r="A635" s="46" t="s">
        <v>7294</v>
      </c>
      <c r="B635" s="46" t="str">
        <f>IFERROR(IF(A635="","",A635&amp;COUNTIF(A$2:A635,A635)),"")</f>
        <v>数学73</v>
      </c>
      <c r="C635" s="49" t="s">
        <v>5108</v>
      </c>
      <c r="D635" s="50">
        <v>634</v>
      </c>
      <c r="F635" s="49" t="s">
        <v>4</v>
      </c>
      <c r="G635" s="49" t="s">
        <v>1006</v>
      </c>
      <c r="H635" s="49" t="s">
        <v>109</v>
      </c>
      <c r="K635" s="49" t="s">
        <v>5131</v>
      </c>
      <c r="L635" s="49" t="s">
        <v>159</v>
      </c>
      <c r="M635" s="49" t="s">
        <v>160</v>
      </c>
      <c r="O635" s="49" t="s">
        <v>5132</v>
      </c>
      <c r="P635" s="49" t="s">
        <v>5133</v>
      </c>
      <c r="Q635" s="50">
        <v>5800</v>
      </c>
      <c r="R635" s="50">
        <v>6380</v>
      </c>
      <c r="S635" s="49" t="s">
        <v>5134</v>
      </c>
      <c r="T635" s="49" t="s">
        <v>245</v>
      </c>
      <c r="U635" s="49" t="s">
        <v>5135</v>
      </c>
      <c r="V635" s="49" t="s">
        <v>2383</v>
      </c>
      <c r="Y635" s="50">
        <v>634</v>
      </c>
    </row>
    <row r="636" spans="1:25" x14ac:dyDescent="0.8">
      <c r="A636" s="46" t="s">
        <v>7294</v>
      </c>
      <c r="B636" s="46" t="str">
        <f>IFERROR(IF(A636="","",A636&amp;COUNTIF(A$2:A636,A636)),"")</f>
        <v>数学74</v>
      </c>
      <c r="C636" s="49" t="s">
        <v>5108</v>
      </c>
      <c r="D636" s="50">
        <v>635</v>
      </c>
      <c r="F636" s="49" t="s">
        <v>4</v>
      </c>
      <c r="G636" s="49" t="s">
        <v>1006</v>
      </c>
      <c r="H636" s="49" t="s">
        <v>109</v>
      </c>
      <c r="K636" s="49" t="s">
        <v>5136</v>
      </c>
      <c r="L636" s="49" t="s">
        <v>159</v>
      </c>
      <c r="M636" s="49" t="s">
        <v>160</v>
      </c>
      <c r="O636" s="49" t="s">
        <v>1097</v>
      </c>
      <c r="P636" s="49" t="s">
        <v>1098</v>
      </c>
      <c r="Q636" s="50">
        <v>16000</v>
      </c>
      <c r="R636" s="50">
        <v>17600</v>
      </c>
      <c r="S636" s="49" t="s">
        <v>1099</v>
      </c>
      <c r="T636" s="49" t="s">
        <v>1100</v>
      </c>
      <c r="U636" s="49" t="s">
        <v>1101</v>
      </c>
      <c r="Y636" s="50">
        <v>635</v>
      </c>
    </row>
    <row r="637" spans="1:25" x14ac:dyDescent="0.8">
      <c r="A637" s="46" t="s">
        <v>7294</v>
      </c>
      <c r="B637" s="46" t="str">
        <f>IFERROR(IF(A637="","",A637&amp;COUNTIF(A$2:A637,A637)),"")</f>
        <v>数学75</v>
      </c>
      <c r="C637" s="49" t="s">
        <v>5108</v>
      </c>
      <c r="D637" s="50">
        <v>636</v>
      </c>
      <c r="F637" s="49" t="s">
        <v>4</v>
      </c>
      <c r="G637" s="49" t="s">
        <v>1006</v>
      </c>
      <c r="H637" s="49" t="s">
        <v>109</v>
      </c>
      <c r="K637" s="49" t="s">
        <v>5137</v>
      </c>
      <c r="L637" s="49" t="s">
        <v>159</v>
      </c>
      <c r="M637" s="49" t="s">
        <v>160</v>
      </c>
      <c r="O637" s="49" t="s">
        <v>1102</v>
      </c>
      <c r="P637" s="49" t="s">
        <v>1103</v>
      </c>
      <c r="Q637" s="50">
        <v>24000</v>
      </c>
      <c r="R637" s="50">
        <v>26400</v>
      </c>
      <c r="S637" s="49" t="s">
        <v>1104</v>
      </c>
      <c r="T637" s="49" t="s">
        <v>1105</v>
      </c>
      <c r="U637" s="49" t="s">
        <v>1106</v>
      </c>
      <c r="Y637" s="50">
        <v>636</v>
      </c>
    </row>
    <row r="638" spans="1:25" x14ac:dyDescent="0.8">
      <c r="A638" s="46" t="s">
        <v>7294</v>
      </c>
      <c r="B638" s="46" t="str">
        <f>IFERROR(IF(A638="","",A638&amp;COUNTIF(A$2:A638,A638)),"")</f>
        <v>数学76</v>
      </c>
      <c r="C638" s="49" t="s">
        <v>5108</v>
      </c>
      <c r="D638" s="50">
        <v>637</v>
      </c>
      <c r="F638" s="49" t="s">
        <v>4</v>
      </c>
      <c r="G638" s="49" t="s">
        <v>1006</v>
      </c>
      <c r="H638" s="49" t="s">
        <v>109</v>
      </c>
      <c r="K638" s="49" t="s">
        <v>5138</v>
      </c>
      <c r="L638" s="49" t="s">
        <v>163</v>
      </c>
      <c r="M638" s="49" t="s">
        <v>164</v>
      </c>
      <c r="O638" s="49" t="s">
        <v>5139</v>
      </c>
      <c r="P638" s="49" t="s">
        <v>5140</v>
      </c>
      <c r="Q638" s="50">
        <v>4200</v>
      </c>
      <c r="R638" s="50">
        <v>4620</v>
      </c>
      <c r="S638" s="49" t="s">
        <v>5141</v>
      </c>
      <c r="T638" s="49" t="s">
        <v>5063</v>
      </c>
      <c r="U638" s="49" t="s">
        <v>5142</v>
      </c>
      <c r="V638" s="49" t="s">
        <v>2383</v>
      </c>
      <c r="Y638" s="50">
        <v>637</v>
      </c>
    </row>
    <row r="639" spans="1:25" x14ac:dyDescent="0.8">
      <c r="A639" s="46" t="s">
        <v>7299</v>
      </c>
      <c r="B639" s="46" t="str">
        <f>IFERROR(IF(A639="","",A639&amp;COUNTIF(A$2:A639,A639)),"")</f>
        <v>物理7</v>
      </c>
      <c r="C639" s="49" t="s">
        <v>5108</v>
      </c>
      <c r="D639" s="50">
        <v>638</v>
      </c>
      <c r="F639" s="49" t="s">
        <v>6</v>
      </c>
      <c r="G639" s="49" t="s">
        <v>1108</v>
      </c>
      <c r="H639" s="49" t="s">
        <v>165</v>
      </c>
      <c r="K639" s="49" t="s">
        <v>5143</v>
      </c>
      <c r="L639" s="49" t="s">
        <v>72</v>
      </c>
      <c r="M639" s="49" t="s">
        <v>73</v>
      </c>
      <c r="O639" s="49" t="s">
        <v>5144</v>
      </c>
      <c r="P639" s="49" t="s">
        <v>5145</v>
      </c>
      <c r="Q639" s="50">
        <v>6800</v>
      </c>
      <c r="R639" s="50">
        <v>7480</v>
      </c>
      <c r="S639" s="49" t="s">
        <v>5146</v>
      </c>
      <c r="T639" s="49" t="s">
        <v>1100</v>
      </c>
      <c r="U639" s="49" t="s">
        <v>792</v>
      </c>
      <c r="V639" s="49" t="s">
        <v>2383</v>
      </c>
      <c r="Y639" s="50">
        <v>638</v>
      </c>
    </row>
    <row r="640" spans="1:25" x14ac:dyDescent="0.8">
      <c r="A640" s="46" t="s">
        <v>7299</v>
      </c>
      <c r="B640" s="46" t="str">
        <f>IFERROR(IF(A640="","",A640&amp;COUNTIF(A$2:A640,A640)),"")</f>
        <v>物理8</v>
      </c>
      <c r="C640" s="49" t="s">
        <v>5108</v>
      </c>
      <c r="D640" s="50">
        <v>639</v>
      </c>
      <c r="F640" s="49" t="s">
        <v>6</v>
      </c>
      <c r="G640" s="49" t="s">
        <v>1108</v>
      </c>
      <c r="H640" s="49" t="s">
        <v>165</v>
      </c>
      <c r="K640" s="49" t="s">
        <v>5147</v>
      </c>
      <c r="L640" s="49" t="s">
        <v>87</v>
      </c>
      <c r="M640" s="49" t="s">
        <v>88</v>
      </c>
      <c r="O640" s="49" t="s">
        <v>5148</v>
      </c>
      <c r="P640" s="49" t="s">
        <v>5149</v>
      </c>
      <c r="Q640" s="50">
        <v>5300</v>
      </c>
      <c r="R640" s="50">
        <v>5830</v>
      </c>
      <c r="S640" s="49" t="s">
        <v>5150</v>
      </c>
      <c r="T640" s="49" t="s">
        <v>245</v>
      </c>
      <c r="U640" s="49" t="s">
        <v>513</v>
      </c>
      <c r="V640" s="49" t="s">
        <v>2383</v>
      </c>
      <c r="Y640" s="50">
        <v>639</v>
      </c>
    </row>
    <row r="641" spans="1:25" x14ac:dyDescent="0.8">
      <c r="A641" s="46" t="s">
        <v>7299</v>
      </c>
      <c r="B641" s="46" t="str">
        <f>IFERROR(IF(A641="","",A641&amp;COUNTIF(A$2:A641,A641)),"")</f>
        <v>物理9</v>
      </c>
      <c r="C641" s="49" t="s">
        <v>5108</v>
      </c>
      <c r="D641" s="50">
        <v>640</v>
      </c>
      <c r="F641" s="49" t="s">
        <v>6</v>
      </c>
      <c r="G641" s="49" t="s">
        <v>1108</v>
      </c>
      <c r="H641" s="49" t="s">
        <v>165</v>
      </c>
      <c r="K641" s="49" t="s">
        <v>5151</v>
      </c>
      <c r="L641" s="49" t="s">
        <v>87</v>
      </c>
      <c r="M641" s="49" t="s">
        <v>88</v>
      </c>
      <c r="O641" s="49" t="s">
        <v>5152</v>
      </c>
      <c r="P641" s="49" t="s">
        <v>5149</v>
      </c>
      <c r="Q641" s="50">
        <v>6200</v>
      </c>
      <c r="R641" s="50">
        <v>6820</v>
      </c>
      <c r="S641" s="49" t="s">
        <v>5150</v>
      </c>
      <c r="T641" s="49" t="s">
        <v>245</v>
      </c>
      <c r="U641" s="49" t="s">
        <v>846</v>
      </c>
      <c r="V641" s="49" t="s">
        <v>2383</v>
      </c>
      <c r="Y641" s="50">
        <v>640</v>
      </c>
    </row>
    <row r="642" spans="1:25" x14ac:dyDescent="0.8">
      <c r="A642" s="46" t="s">
        <v>7299</v>
      </c>
      <c r="B642" s="46" t="str">
        <f>IFERROR(IF(A642="","",A642&amp;COUNTIF(A$2:A642,A642)),"")</f>
        <v>物理10</v>
      </c>
      <c r="C642" s="49" t="s">
        <v>5108</v>
      </c>
      <c r="D642" s="50">
        <v>641</v>
      </c>
      <c r="F642" s="49" t="s">
        <v>6</v>
      </c>
      <c r="G642" s="49" t="s">
        <v>1108</v>
      </c>
      <c r="H642" s="49" t="s">
        <v>165</v>
      </c>
      <c r="K642" s="49" t="s">
        <v>5153</v>
      </c>
      <c r="L642" s="49" t="s">
        <v>166</v>
      </c>
      <c r="M642" s="49" t="s">
        <v>167</v>
      </c>
      <c r="O642" s="49" t="s">
        <v>168</v>
      </c>
      <c r="P642" s="49" t="s">
        <v>169</v>
      </c>
      <c r="Q642" s="50">
        <v>5000</v>
      </c>
      <c r="R642" s="50">
        <v>5500</v>
      </c>
      <c r="S642" s="49" t="s">
        <v>170</v>
      </c>
      <c r="T642" s="49" t="s">
        <v>107</v>
      </c>
      <c r="U642" s="49" t="s">
        <v>171</v>
      </c>
      <c r="Y642" s="50">
        <v>641</v>
      </c>
    </row>
    <row r="643" spans="1:25" x14ac:dyDescent="0.8">
      <c r="A643" s="46" t="s">
        <v>7299</v>
      </c>
      <c r="B643" s="46" t="str">
        <f>IFERROR(IF(A643="","",A643&amp;COUNTIF(A$2:A643,A643)),"")</f>
        <v>物理11</v>
      </c>
      <c r="C643" s="49" t="s">
        <v>5154</v>
      </c>
      <c r="D643" s="50">
        <v>642</v>
      </c>
      <c r="F643" s="49" t="s">
        <v>6</v>
      </c>
      <c r="G643" s="49" t="s">
        <v>1108</v>
      </c>
      <c r="H643" s="49" t="s">
        <v>165</v>
      </c>
      <c r="K643" s="49" t="s">
        <v>5155</v>
      </c>
      <c r="L643" s="49" t="s">
        <v>166</v>
      </c>
      <c r="M643" s="49" t="s">
        <v>167</v>
      </c>
      <c r="O643" s="49" t="s">
        <v>172</v>
      </c>
      <c r="P643" s="49" t="s">
        <v>173</v>
      </c>
      <c r="Q643" s="50">
        <v>3600</v>
      </c>
      <c r="R643" s="50">
        <v>3960</v>
      </c>
      <c r="S643" s="49" t="s">
        <v>174</v>
      </c>
      <c r="T643" s="49" t="s">
        <v>96</v>
      </c>
      <c r="U643" s="49" t="s">
        <v>175</v>
      </c>
      <c r="Y643" s="50">
        <v>642</v>
      </c>
    </row>
    <row r="644" spans="1:25" x14ac:dyDescent="0.8">
      <c r="A644" s="46" t="s">
        <v>7299</v>
      </c>
      <c r="B644" s="46" t="str">
        <f>IFERROR(IF(A644="","",A644&amp;COUNTIF(A$2:A644,A644)),"")</f>
        <v>物理12</v>
      </c>
      <c r="C644" s="49" t="s">
        <v>5154</v>
      </c>
      <c r="D644" s="50">
        <v>643</v>
      </c>
      <c r="F644" s="49" t="s">
        <v>6</v>
      </c>
      <c r="G644" s="49" t="s">
        <v>1108</v>
      </c>
      <c r="H644" s="49" t="s">
        <v>165</v>
      </c>
      <c r="K644" s="49" t="s">
        <v>5156</v>
      </c>
      <c r="L644" s="49" t="s">
        <v>166</v>
      </c>
      <c r="M644" s="49" t="s">
        <v>167</v>
      </c>
      <c r="O644" s="49" t="s">
        <v>177</v>
      </c>
      <c r="P644" s="49" t="s">
        <v>178</v>
      </c>
      <c r="Q644" s="50">
        <v>3300</v>
      </c>
      <c r="R644" s="50">
        <v>3630</v>
      </c>
      <c r="S644" s="49" t="s">
        <v>179</v>
      </c>
      <c r="T644" s="49" t="s">
        <v>130</v>
      </c>
      <c r="U644" s="49" t="s">
        <v>180</v>
      </c>
      <c r="Y644" s="50">
        <v>643</v>
      </c>
    </row>
    <row r="645" spans="1:25" x14ac:dyDescent="0.8">
      <c r="A645" s="46" t="s">
        <v>7299</v>
      </c>
      <c r="B645" s="46" t="str">
        <f>IFERROR(IF(A645="","",A645&amp;COUNTIF(A$2:A645,A645)),"")</f>
        <v>物理13</v>
      </c>
      <c r="C645" s="49" t="s">
        <v>5154</v>
      </c>
      <c r="D645" s="50">
        <v>644</v>
      </c>
      <c r="F645" s="49" t="s">
        <v>6</v>
      </c>
      <c r="G645" s="49" t="s">
        <v>1108</v>
      </c>
      <c r="H645" s="49" t="s">
        <v>165</v>
      </c>
      <c r="K645" s="49" t="s">
        <v>5157</v>
      </c>
      <c r="L645" s="49" t="s">
        <v>166</v>
      </c>
      <c r="M645" s="49" t="s">
        <v>167</v>
      </c>
      <c r="O645" s="49" t="s">
        <v>1110</v>
      </c>
      <c r="P645" s="49" t="s">
        <v>1111</v>
      </c>
      <c r="Q645" s="50">
        <v>3400</v>
      </c>
      <c r="R645" s="50">
        <v>3740</v>
      </c>
      <c r="S645" s="49" t="s">
        <v>1112</v>
      </c>
      <c r="T645" s="49" t="s">
        <v>1113</v>
      </c>
      <c r="U645" s="49" t="s">
        <v>176</v>
      </c>
      <c r="Y645" s="50">
        <v>644</v>
      </c>
    </row>
    <row r="646" spans="1:25" x14ac:dyDescent="0.8">
      <c r="A646" s="46" t="s">
        <v>7299</v>
      </c>
      <c r="B646" s="46" t="str">
        <f>IFERROR(IF(A646="","",A646&amp;COUNTIF(A$2:A646,A646)),"")</f>
        <v>物理14</v>
      </c>
      <c r="C646" s="49" t="s">
        <v>5154</v>
      </c>
      <c r="D646" s="50">
        <v>645</v>
      </c>
      <c r="F646" s="49" t="s">
        <v>6</v>
      </c>
      <c r="G646" s="49" t="s">
        <v>1108</v>
      </c>
      <c r="H646" s="49" t="s">
        <v>165</v>
      </c>
      <c r="K646" s="49" t="s">
        <v>5158</v>
      </c>
      <c r="L646" s="49" t="s">
        <v>166</v>
      </c>
      <c r="M646" s="49" t="s">
        <v>167</v>
      </c>
      <c r="O646" s="49" t="s">
        <v>1114</v>
      </c>
      <c r="P646" s="49" t="s">
        <v>1115</v>
      </c>
      <c r="Q646" s="50">
        <v>3200</v>
      </c>
      <c r="R646" s="50">
        <v>3520</v>
      </c>
      <c r="S646" s="49" t="s">
        <v>1116</v>
      </c>
      <c r="T646" s="49" t="s">
        <v>1117</v>
      </c>
      <c r="U646" s="49" t="s">
        <v>352</v>
      </c>
      <c r="Y646" s="50">
        <v>645</v>
      </c>
    </row>
    <row r="647" spans="1:25" x14ac:dyDescent="0.8">
      <c r="A647" s="46" t="s">
        <v>7299</v>
      </c>
      <c r="B647" s="46" t="str">
        <f>IFERROR(IF(A647="","",A647&amp;COUNTIF(A$2:A647,A647)),"")</f>
        <v>物理15</v>
      </c>
      <c r="C647" s="49" t="s">
        <v>5154</v>
      </c>
      <c r="D647" s="50">
        <v>646</v>
      </c>
      <c r="F647" s="49" t="s">
        <v>6</v>
      </c>
      <c r="G647" s="49" t="s">
        <v>1108</v>
      </c>
      <c r="H647" s="49" t="s">
        <v>165</v>
      </c>
      <c r="K647" s="49" t="s">
        <v>5159</v>
      </c>
      <c r="L647" s="49" t="s">
        <v>166</v>
      </c>
      <c r="M647" s="49" t="s">
        <v>167</v>
      </c>
      <c r="O647" s="49" t="s">
        <v>1118</v>
      </c>
      <c r="P647" s="49" t="s">
        <v>1119</v>
      </c>
      <c r="Q647" s="50">
        <v>3200</v>
      </c>
      <c r="R647" s="50">
        <v>3520</v>
      </c>
      <c r="S647" s="49" t="s">
        <v>1120</v>
      </c>
      <c r="T647" s="49" t="s">
        <v>1121</v>
      </c>
      <c r="U647" s="49" t="s">
        <v>83</v>
      </c>
      <c r="Y647" s="50">
        <v>646</v>
      </c>
    </row>
    <row r="648" spans="1:25" x14ac:dyDescent="0.8">
      <c r="A648" s="46" t="s">
        <v>7299</v>
      </c>
      <c r="B648" s="46" t="str">
        <f>IFERROR(IF(A648="","",A648&amp;COUNTIF(A$2:A648,A648)),"")</f>
        <v>物理16</v>
      </c>
      <c r="C648" s="49" t="s">
        <v>5154</v>
      </c>
      <c r="D648" s="50">
        <v>647</v>
      </c>
      <c r="F648" s="49" t="s">
        <v>6</v>
      </c>
      <c r="G648" s="49" t="s">
        <v>1108</v>
      </c>
      <c r="H648" s="49" t="s">
        <v>165</v>
      </c>
      <c r="K648" s="49" t="s">
        <v>5160</v>
      </c>
      <c r="L648" s="49" t="s">
        <v>166</v>
      </c>
      <c r="M648" s="49" t="s">
        <v>167</v>
      </c>
      <c r="O648" s="49" t="s">
        <v>1122</v>
      </c>
      <c r="P648" s="49" t="s">
        <v>1123</v>
      </c>
      <c r="Q648" s="50">
        <v>3000</v>
      </c>
      <c r="R648" s="50">
        <v>3300</v>
      </c>
      <c r="S648" s="49" t="s">
        <v>1124</v>
      </c>
      <c r="T648" s="49" t="s">
        <v>1125</v>
      </c>
      <c r="U648" s="49" t="s">
        <v>699</v>
      </c>
      <c r="Y648" s="50">
        <v>647</v>
      </c>
    </row>
    <row r="649" spans="1:25" x14ac:dyDescent="0.8">
      <c r="A649" s="46" t="s">
        <v>7299</v>
      </c>
      <c r="B649" s="46" t="str">
        <f>IFERROR(IF(A649="","",A649&amp;COUNTIF(A$2:A649,A649)),"")</f>
        <v>物理17</v>
      </c>
      <c r="C649" s="49" t="s">
        <v>5154</v>
      </c>
      <c r="D649" s="50">
        <v>648</v>
      </c>
      <c r="F649" s="49" t="s">
        <v>6</v>
      </c>
      <c r="G649" s="49" t="s">
        <v>1108</v>
      </c>
      <c r="H649" s="49" t="s">
        <v>165</v>
      </c>
      <c r="K649" s="49" t="s">
        <v>5161</v>
      </c>
      <c r="L649" s="49" t="s">
        <v>166</v>
      </c>
      <c r="M649" s="49" t="s">
        <v>167</v>
      </c>
      <c r="O649" s="49" t="s">
        <v>1127</v>
      </c>
      <c r="P649" s="49" t="s">
        <v>1128</v>
      </c>
      <c r="Q649" s="50">
        <v>4000</v>
      </c>
      <c r="R649" s="50">
        <v>4400</v>
      </c>
      <c r="S649" s="49" t="s">
        <v>1129</v>
      </c>
      <c r="T649" s="49" t="s">
        <v>966</v>
      </c>
      <c r="U649" s="49" t="s">
        <v>176</v>
      </c>
      <c r="Y649" s="50">
        <v>648</v>
      </c>
    </row>
    <row r="650" spans="1:25" x14ac:dyDescent="0.8">
      <c r="A650" s="46" t="s">
        <v>7299</v>
      </c>
      <c r="B650" s="46" t="str">
        <f>IFERROR(IF(A650="","",A650&amp;COUNTIF(A$2:A650,A650)),"")</f>
        <v>物理18</v>
      </c>
      <c r="C650" s="49" t="s">
        <v>5154</v>
      </c>
      <c r="D650" s="50">
        <v>649</v>
      </c>
      <c r="F650" s="49" t="s">
        <v>6</v>
      </c>
      <c r="G650" s="49" t="s">
        <v>1108</v>
      </c>
      <c r="H650" s="49" t="s">
        <v>165</v>
      </c>
      <c r="K650" s="49" t="s">
        <v>5162</v>
      </c>
      <c r="L650" s="49" t="s">
        <v>166</v>
      </c>
      <c r="M650" s="49" t="s">
        <v>167</v>
      </c>
      <c r="O650" s="49" t="s">
        <v>1130</v>
      </c>
      <c r="P650" s="49" t="s">
        <v>1111</v>
      </c>
      <c r="Q650" s="50">
        <v>3800</v>
      </c>
      <c r="R650" s="50">
        <v>4180</v>
      </c>
      <c r="S650" s="49" t="s">
        <v>1131</v>
      </c>
      <c r="T650" s="49" t="s">
        <v>1132</v>
      </c>
      <c r="U650" s="49" t="s">
        <v>792</v>
      </c>
      <c r="Y650" s="50">
        <v>649</v>
      </c>
    </row>
    <row r="651" spans="1:25" x14ac:dyDescent="0.8">
      <c r="A651" s="46" t="s">
        <v>7299</v>
      </c>
      <c r="B651" s="46" t="str">
        <f>IFERROR(IF(A651="","",A651&amp;COUNTIF(A$2:A651,A651)),"")</f>
        <v>物理19</v>
      </c>
      <c r="C651" s="49" t="s">
        <v>5154</v>
      </c>
      <c r="D651" s="50">
        <v>650</v>
      </c>
      <c r="F651" s="49" t="s">
        <v>6</v>
      </c>
      <c r="G651" s="49" t="s">
        <v>1108</v>
      </c>
      <c r="H651" s="49" t="s">
        <v>165</v>
      </c>
      <c r="K651" s="49" t="s">
        <v>5163</v>
      </c>
      <c r="L651" s="49" t="s">
        <v>166</v>
      </c>
      <c r="M651" s="49" t="s">
        <v>167</v>
      </c>
      <c r="O651" s="49" t="s">
        <v>1133</v>
      </c>
      <c r="P651" s="49" t="s">
        <v>1134</v>
      </c>
      <c r="Q651" s="50">
        <v>5500</v>
      </c>
      <c r="R651" s="50">
        <v>6050</v>
      </c>
      <c r="S651" s="49" t="s">
        <v>1135</v>
      </c>
      <c r="T651" s="49" t="s">
        <v>1136</v>
      </c>
      <c r="U651" s="49" t="s">
        <v>1137</v>
      </c>
      <c r="Y651" s="50">
        <v>650</v>
      </c>
    </row>
    <row r="652" spans="1:25" x14ac:dyDescent="0.8">
      <c r="A652" s="46" t="s">
        <v>7299</v>
      </c>
      <c r="B652" s="46" t="str">
        <f>IFERROR(IF(A652="","",A652&amp;COUNTIF(A$2:A652,A652)),"")</f>
        <v>物理20</v>
      </c>
      <c r="C652" s="49" t="s">
        <v>5154</v>
      </c>
      <c r="D652" s="50">
        <v>651</v>
      </c>
      <c r="F652" s="49" t="s">
        <v>6</v>
      </c>
      <c r="G652" s="49" t="s">
        <v>1108</v>
      </c>
      <c r="H652" s="49" t="s">
        <v>165</v>
      </c>
      <c r="K652" s="49" t="s">
        <v>5164</v>
      </c>
      <c r="L652" s="49" t="s">
        <v>2582</v>
      </c>
      <c r="M652" s="49" t="s">
        <v>2583</v>
      </c>
      <c r="O652" s="49" t="s">
        <v>5165</v>
      </c>
      <c r="P652" s="49" t="s">
        <v>5166</v>
      </c>
      <c r="Q652" s="50">
        <v>15000</v>
      </c>
      <c r="R652" s="50">
        <v>16500</v>
      </c>
      <c r="S652" s="49" t="s">
        <v>5167</v>
      </c>
      <c r="T652" s="49" t="s">
        <v>962</v>
      </c>
      <c r="U652" s="49" t="s">
        <v>2020</v>
      </c>
      <c r="V652" s="49" t="s">
        <v>2383</v>
      </c>
      <c r="Y652" s="50">
        <v>651</v>
      </c>
    </row>
    <row r="653" spans="1:25" x14ac:dyDescent="0.8">
      <c r="A653" s="46" t="s">
        <v>7299</v>
      </c>
      <c r="B653" s="46" t="str">
        <f>IFERROR(IF(A653="","",A653&amp;COUNTIF(A$2:A653,A653)),"")</f>
        <v>物理21</v>
      </c>
      <c r="C653" s="49" t="s">
        <v>5154</v>
      </c>
      <c r="D653" s="50">
        <v>652</v>
      </c>
      <c r="F653" s="49" t="s">
        <v>6</v>
      </c>
      <c r="G653" s="49" t="s">
        <v>1108</v>
      </c>
      <c r="H653" s="49" t="s">
        <v>165</v>
      </c>
      <c r="K653" s="49" t="s">
        <v>5168</v>
      </c>
      <c r="L653" s="49" t="s">
        <v>159</v>
      </c>
      <c r="M653" s="49" t="s">
        <v>160</v>
      </c>
      <c r="O653" s="49" t="s">
        <v>5169</v>
      </c>
      <c r="P653" s="49" t="s">
        <v>5170</v>
      </c>
      <c r="Q653" s="50">
        <v>9800</v>
      </c>
      <c r="R653" s="50">
        <v>10780</v>
      </c>
      <c r="S653" s="49" t="s">
        <v>5171</v>
      </c>
      <c r="T653" s="49" t="s">
        <v>245</v>
      </c>
      <c r="U653" s="49" t="s">
        <v>5172</v>
      </c>
      <c r="V653" s="49" t="s">
        <v>2383</v>
      </c>
      <c r="Y653" s="50">
        <v>652</v>
      </c>
    </row>
    <row r="654" spans="1:25" x14ac:dyDescent="0.8">
      <c r="A654" s="46" t="s">
        <v>7299</v>
      </c>
      <c r="B654" s="46" t="str">
        <f>IFERROR(IF(A654="","",A654&amp;COUNTIF(A$2:A654,A654)),"")</f>
        <v>物理22</v>
      </c>
      <c r="C654" s="49" t="s">
        <v>5154</v>
      </c>
      <c r="D654" s="50">
        <v>653</v>
      </c>
      <c r="F654" s="49" t="s">
        <v>6</v>
      </c>
      <c r="G654" s="49" t="s">
        <v>1108</v>
      </c>
      <c r="H654" s="49" t="s">
        <v>165</v>
      </c>
      <c r="K654" s="49" t="s">
        <v>5173</v>
      </c>
      <c r="L654" s="49" t="s">
        <v>159</v>
      </c>
      <c r="M654" s="49" t="s">
        <v>160</v>
      </c>
      <c r="O654" s="49" t="s">
        <v>1139</v>
      </c>
      <c r="P654" s="49" t="s">
        <v>1140</v>
      </c>
      <c r="Q654" s="50">
        <v>15000</v>
      </c>
      <c r="R654" s="50">
        <v>16500</v>
      </c>
      <c r="S654" s="49" t="s">
        <v>1141</v>
      </c>
      <c r="T654" s="49" t="s">
        <v>1062</v>
      </c>
      <c r="U654" s="49" t="s">
        <v>1142</v>
      </c>
      <c r="Y654" s="50">
        <v>653</v>
      </c>
    </row>
    <row r="655" spans="1:25" x14ac:dyDescent="0.8">
      <c r="A655" s="46" t="s">
        <v>7299</v>
      </c>
      <c r="B655" s="46" t="str">
        <f>IFERROR(IF(A655="","",A655&amp;COUNTIF(A$2:A655,A655)),"")</f>
        <v>物理23</v>
      </c>
      <c r="C655" s="49" t="s">
        <v>5154</v>
      </c>
      <c r="D655" s="50">
        <v>654</v>
      </c>
      <c r="F655" s="49" t="s">
        <v>6</v>
      </c>
      <c r="G655" s="49" t="s">
        <v>1108</v>
      </c>
      <c r="H655" s="49" t="s">
        <v>165</v>
      </c>
      <c r="K655" s="49" t="s">
        <v>5174</v>
      </c>
      <c r="L655" s="49" t="s">
        <v>159</v>
      </c>
      <c r="M655" s="49" t="s">
        <v>160</v>
      </c>
      <c r="O655" s="49" t="s">
        <v>1143</v>
      </c>
      <c r="P655" s="49" t="s">
        <v>1144</v>
      </c>
      <c r="Q655" s="50">
        <v>50000</v>
      </c>
      <c r="R655" s="50">
        <v>55000</v>
      </c>
      <c r="S655" s="49" t="s">
        <v>1145</v>
      </c>
      <c r="T655" s="49" t="s">
        <v>1146</v>
      </c>
      <c r="U655" s="49" t="s">
        <v>1147</v>
      </c>
      <c r="Y655" s="50">
        <v>654</v>
      </c>
    </row>
    <row r="656" spans="1:25" x14ac:dyDescent="0.8">
      <c r="A656" s="46" t="s">
        <v>7299</v>
      </c>
      <c r="B656" s="46" t="str">
        <f>IFERROR(IF(A656="","",A656&amp;COUNTIF(A$2:A656,A656)),"")</f>
        <v>物理24</v>
      </c>
      <c r="C656" s="49" t="s">
        <v>5154</v>
      </c>
      <c r="D656" s="50">
        <v>655</v>
      </c>
      <c r="F656" s="49" t="s">
        <v>6</v>
      </c>
      <c r="G656" s="49" t="s">
        <v>1108</v>
      </c>
      <c r="H656" s="49" t="s">
        <v>165</v>
      </c>
      <c r="K656" s="49" t="s">
        <v>5175</v>
      </c>
      <c r="L656" s="49" t="s">
        <v>163</v>
      </c>
      <c r="M656" s="49" t="s">
        <v>164</v>
      </c>
      <c r="O656" s="49" t="s">
        <v>5176</v>
      </c>
      <c r="P656" s="49" t="s">
        <v>5177</v>
      </c>
      <c r="Q656" s="50">
        <v>4000</v>
      </c>
      <c r="R656" s="50">
        <v>4400</v>
      </c>
      <c r="S656" s="49" t="s">
        <v>5178</v>
      </c>
      <c r="T656" s="49" t="s">
        <v>74</v>
      </c>
      <c r="U656" s="49" t="s">
        <v>5179</v>
      </c>
      <c r="V656" s="49" t="s">
        <v>2383</v>
      </c>
      <c r="Y656" s="50">
        <v>655</v>
      </c>
    </row>
    <row r="657" spans="1:25" x14ac:dyDescent="0.8">
      <c r="A657" s="46" t="s">
        <v>7299</v>
      </c>
      <c r="B657" s="46" t="str">
        <f>IFERROR(IF(A657="","",A657&amp;COUNTIF(A$2:A657,A657)),"")</f>
        <v>物理25</v>
      </c>
      <c r="C657" s="49" t="s">
        <v>5154</v>
      </c>
      <c r="D657" s="50">
        <v>656</v>
      </c>
      <c r="F657" s="49" t="s">
        <v>6</v>
      </c>
      <c r="G657" s="49" t="s">
        <v>1108</v>
      </c>
      <c r="H657" s="49" t="s">
        <v>165</v>
      </c>
      <c r="K657" s="49" t="s">
        <v>5180</v>
      </c>
      <c r="L657" s="49" t="s">
        <v>163</v>
      </c>
      <c r="M657" s="49" t="s">
        <v>164</v>
      </c>
      <c r="O657" s="49" t="s">
        <v>181</v>
      </c>
      <c r="P657" s="49" t="s">
        <v>182</v>
      </c>
      <c r="Q657" s="50">
        <v>3400</v>
      </c>
      <c r="R657" s="50">
        <v>3740</v>
      </c>
      <c r="S657" s="49" t="s">
        <v>183</v>
      </c>
      <c r="T657" s="49" t="s">
        <v>94</v>
      </c>
      <c r="U657" s="49" t="s">
        <v>184</v>
      </c>
      <c r="Y657" s="50">
        <v>656</v>
      </c>
    </row>
    <row r="658" spans="1:25" x14ac:dyDescent="0.8">
      <c r="A658" s="46" t="s">
        <v>7299</v>
      </c>
      <c r="B658" s="46" t="str">
        <f>IFERROR(IF(A658="","",A658&amp;COUNTIF(A$2:A658,A658)),"")</f>
        <v>物理26</v>
      </c>
      <c r="C658" s="49" t="s">
        <v>5154</v>
      </c>
      <c r="D658" s="50">
        <v>657</v>
      </c>
      <c r="F658" s="49" t="s">
        <v>6</v>
      </c>
      <c r="G658" s="49" t="s">
        <v>1108</v>
      </c>
      <c r="H658" s="49" t="s">
        <v>165</v>
      </c>
      <c r="K658" s="49" t="s">
        <v>5181</v>
      </c>
      <c r="L658" s="49" t="s">
        <v>163</v>
      </c>
      <c r="M658" s="49" t="s">
        <v>164</v>
      </c>
      <c r="O658" s="49" t="s">
        <v>185</v>
      </c>
      <c r="P658" s="49" t="s">
        <v>186</v>
      </c>
      <c r="Q658" s="50">
        <v>7500</v>
      </c>
      <c r="R658" s="50">
        <v>8250</v>
      </c>
      <c r="S658" s="49" t="s">
        <v>187</v>
      </c>
      <c r="T658" s="49" t="s">
        <v>92</v>
      </c>
      <c r="U658" s="49" t="s">
        <v>188</v>
      </c>
      <c r="Y658" s="50">
        <v>657</v>
      </c>
    </row>
    <row r="659" spans="1:25" x14ac:dyDescent="0.8">
      <c r="A659" s="46" t="s">
        <v>7303</v>
      </c>
      <c r="B659" s="46" t="str">
        <f>IFERROR(IF(A659="","",A659&amp;COUNTIF(A$2:A659,A659)),"")</f>
        <v>化学11</v>
      </c>
      <c r="C659" s="49" t="s">
        <v>5182</v>
      </c>
      <c r="D659" s="50">
        <v>658</v>
      </c>
      <c r="F659" s="49" t="s">
        <v>8</v>
      </c>
      <c r="G659" s="49" t="s">
        <v>1149</v>
      </c>
      <c r="H659" s="49" t="s">
        <v>189</v>
      </c>
      <c r="K659" s="49" t="s">
        <v>5183</v>
      </c>
      <c r="L659" s="49" t="s">
        <v>72</v>
      </c>
      <c r="M659" s="49" t="s">
        <v>73</v>
      </c>
      <c r="O659" s="49" t="s">
        <v>5184</v>
      </c>
      <c r="P659" s="49" t="s">
        <v>5185</v>
      </c>
      <c r="Q659" s="50">
        <v>16000</v>
      </c>
      <c r="R659" s="50">
        <v>17600</v>
      </c>
      <c r="S659" s="49" t="s">
        <v>5186</v>
      </c>
      <c r="T659" s="49" t="s">
        <v>1100</v>
      </c>
      <c r="U659" s="49" t="s">
        <v>3935</v>
      </c>
      <c r="V659" s="49" t="s">
        <v>2383</v>
      </c>
      <c r="Y659" s="50">
        <v>658</v>
      </c>
    </row>
    <row r="660" spans="1:25" x14ac:dyDescent="0.8">
      <c r="A660" s="46" t="s">
        <v>7303</v>
      </c>
      <c r="B660" s="46" t="str">
        <f>IFERROR(IF(A660="","",A660&amp;COUNTIF(A$2:A660,A660)),"")</f>
        <v>化学12</v>
      </c>
      <c r="C660" s="49" t="s">
        <v>5182</v>
      </c>
      <c r="D660" s="50">
        <v>659</v>
      </c>
      <c r="F660" s="49" t="s">
        <v>8</v>
      </c>
      <c r="G660" s="49" t="s">
        <v>1149</v>
      </c>
      <c r="H660" s="49" t="s">
        <v>189</v>
      </c>
      <c r="K660" s="49" t="s">
        <v>5187</v>
      </c>
      <c r="L660" s="49" t="s">
        <v>72</v>
      </c>
      <c r="M660" s="49" t="s">
        <v>73</v>
      </c>
      <c r="O660" s="49" t="s">
        <v>190</v>
      </c>
      <c r="P660" s="49" t="s">
        <v>191</v>
      </c>
      <c r="Q660" s="50">
        <v>13000</v>
      </c>
      <c r="R660" s="50">
        <v>14300</v>
      </c>
      <c r="S660" s="49" t="s">
        <v>192</v>
      </c>
      <c r="T660" s="49" t="s">
        <v>161</v>
      </c>
      <c r="U660" s="49" t="s">
        <v>193</v>
      </c>
      <c r="Y660" s="50">
        <v>659</v>
      </c>
    </row>
    <row r="661" spans="1:25" x14ac:dyDescent="0.8">
      <c r="A661" s="46" t="s">
        <v>7303</v>
      </c>
      <c r="B661" s="46" t="str">
        <f>IFERROR(IF(A661="","",A661&amp;COUNTIF(A$2:A661,A661)),"")</f>
        <v>化学13</v>
      </c>
      <c r="C661" s="49" t="s">
        <v>5182</v>
      </c>
      <c r="D661" s="50">
        <v>660</v>
      </c>
      <c r="F661" s="49" t="s">
        <v>8</v>
      </c>
      <c r="G661" s="49" t="s">
        <v>1149</v>
      </c>
      <c r="H661" s="49" t="s">
        <v>189</v>
      </c>
      <c r="K661" s="49" t="s">
        <v>5188</v>
      </c>
      <c r="L661" s="49" t="s">
        <v>449</v>
      </c>
      <c r="M661" s="49" t="s">
        <v>450</v>
      </c>
      <c r="O661" s="49" t="s">
        <v>1151</v>
      </c>
      <c r="P661" s="49" t="s">
        <v>5189</v>
      </c>
      <c r="Q661" s="50">
        <v>12000</v>
      </c>
      <c r="R661" s="50">
        <v>13200</v>
      </c>
      <c r="S661" s="49" t="s">
        <v>1152</v>
      </c>
      <c r="T661" s="49" t="s">
        <v>1153</v>
      </c>
      <c r="U661" s="49" t="s">
        <v>1154</v>
      </c>
      <c r="Y661" s="50">
        <v>660</v>
      </c>
    </row>
    <row r="662" spans="1:25" x14ac:dyDescent="0.8">
      <c r="A662" s="46" t="s">
        <v>7303</v>
      </c>
      <c r="B662" s="46" t="str">
        <f>IFERROR(IF(A662="","",A662&amp;COUNTIF(A$2:A662,A662)),"")</f>
        <v>化学14</v>
      </c>
      <c r="C662" s="49" t="s">
        <v>5182</v>
      </c>
      <c r="D662" s="50">
        <v>661</v>
      </c>
      <c r="F662" s="49" t="s">
        <v>8</v>
      </c>
      <c r="G662" s="49" t="s">
        <v>1149</v>
      </c>
      <c r="H662" s="49" t="s">
        <v>189</v>
      </c>
      <c r="K662" s="49" t="s">
        <v>5190</v>
      </c>
      <c r="L662" s="49" t="s">
        <v>1155</v>
      </c>
      <c r="M662" s="49" t="s">
        <v>1156</v>
      </c>
      <c r="O662" s="49" t="s">
        <v>5191</v>
      </c>
      <c r="P662" s="49" t="s">
        <v>5192</v>
      </c>
      <c r="Q662" s="50">
        <v>5000</v>
      </c>
      <c r="R662" s="50">
        <v>5500</v>
      </c>
      <c r="S662" s="49" t="s">
        <v>5193</v>
      </c>
      <c r="T662" s="49" t="s">
        <v>5194</v>
      </c>
      <c r="U662" s="49" t="s">
        <v>1571</v>
      </c>
      <c r="V662" s="49" t="s">
        <v>2383</v>
      </c>
      <c r="Y662" s="50">
        <v>661</v>
      </c>
    </row>
    <row r="663" spans="1:25" x14ac:dyDescent="0.8">
      <c r="A663" s="46" t="s">
        <v>7303</v>
      </c>
      <c r="B663" s="46" t="str">
        <f>IFERROR(IF(A663="","",A663&amp;COUNTIF(A$2:A663,A663)),"")</f>
        <v>化学15</v>
      </c>
      <c r="C663" s="49" t="s">
        <v>5182</v>
      </c>
      <c r="D663" s="50">
        <v>662</v>
      </c>
      <c r="F663" s="49" t="s">
        <v>8</v>
      </c>
      <c r="G663" s="49" t="s">
        <v>1149</v>
      </c>
      <c r="H663" s="49" t="s">
        <v>189</v>
      </c>
      <c r="K663" s="49" t="s">
        <v>5195</v>
      </c>
      <c r="L663" s="49" t="s">
        <v>1155</v>
      </c>
      <c r="M663" s="49" t="s">
        <v>1156</v>
      </c>
      <c r="O663" s="49" t="s">
        <v>5196</v>
      </c>
      <c r="P663" s="49" t="s">
        <v>1157</v>
      </c>
      <c r="Q663" s="50">
        <v>4200</v>
      </c>
      <c r="R663" s="50">
        <v>4620</v>
      </c>
      <c r="S663" s="49" t="s">
        <v>5197</v>
      </c>
      <c r="T663" s="49" t="s">
        <v>5198</v>
      </c>
      <c r="U663" s="49" t="s">
        <v>1469</v>
      </c>
      <c r="V663" s="49" t="s">
        <v>7291</v>
      </c>
      <c r="Y663" s="50">
        <v>662</v>
      </c>
    </row>
    <row r="664" spans="1:25" x14ac:dyDescent="0.8">
      <c r="A664" s="46" t="s">
        <v>7303</v>
      </c>
      <c r="B664" s="46" t="str">
        <f>IFERROR(IF(A664="","",A664&amp;COUNTIF(A$2:A664,A664)),"")</f>
        <v>化学16</v>
      </c>
      <c r="C664" s="49" t="s">
        <v>5182</v>
      </c>
      <c r="D664" s="50">
        <v>663</v>
      </c>
      <c r="F664" s="49" t="s">
        <v>8</v>
      </c>
      <c r="G664" s="49" t="s">
        <v>1149</v>
      </c>
      <c r="H664" s="49" t="s">
        <v>189</v>
      </c>
      <c r="K664" s="49" t="s">
        <v>5199</v>
      </c>
      <c r="L664" s="49" t="s">
        <v>1155</v>
      </c>
      <c r="M664" s="49" t="s">
        <v>1156</v>
      </c>
      <c r="O664" s="49" t="s">
        <v>5200</v>
      </c>
      <c r="P664" s="49" t="s">
        <v>1157</v>
      </c>
      <c r="Q664" s="50">
        <v>4200</v>
      </c>
      <c r="R664" s="50">
        <v>4620</v>
      </c>
      <c r="S664" s="49" t="s">
        <v>5201</v>
      </c>
      <c r="T664" s="49" t="s">
        <v>5202</v>
      </c>
      <c r="U664" s="49" t="s">
        <v>3001</v>
      </c>
      <c r="V664" s="49" t="s">
        <v>7291</v>
      </c>
      <c r="Y664" s="50">
        <v>663</v>
      </c>
    </row>
    <row r="665" spans="1:25" x14ac:dyDescent="0.8">
      <c r="A665" s="46" t="s">
        <v>7303</v>
      </c>
      <c r="B665" s="46" t="str">
        <f>IFERROR(IF(A665="","",A665&amp;COUNTIF(A$2:A665,A665)),"")</f>
        <v>化学17</v>
      </c>
      <c r="C665" s="49" t="s">
        <v>5182</v>
      </c>
      <c r="D665" s="50">
        <v>664</v>
      </c>
      <c r="F665" s="49" t="s">
        <v>8</v>
      </c>
      <c r="G665" s="49" t="s">
        <v>1149</v>
      </c>
      <c r="H665" s="49" t="s">
        <v>189</v>
      </c>
      <c r="K665" s="49" t="s">
        <v>5203</v>
      </c>
      <c r="L665" s="49" t="s">
        <v>98</v>
      </c>
      <c r="M665" s="49" t="s">
        <v>99</v>
      </c>
      <c r="O665" s="49" t="s">
        <v>1165</v>
      </c>
      <c r="P665" s="49" t="s">
        <v>1166</v>
      </c>
      <c r="Q665" s="50">
        <v>3000</v>
      </c>
      <c r="R665" s="50">
        <v>3300</v>
      </c>
      <c r="S665" s="49" t="s">
        <v>1167</v>
      </c>
      <c r="T665" s="49" t="s">
        <v>1168</v>
      </c>
      <c r="U665" s="49" t="s">
        <v>1169</v>
      </c>
      <c r="Y665" s="50">
        <v>664</v>
      </c>
    </row>
    <row r="666" spans="1:25" x14ac:dyDescent="0.8">
      <c r="A666" s="46" t="s">
        <v>7303</v>
      </c>
      <c r="B666" s="46" t="str">
        <f>IFERROR(IF(A666="","",A666&amp;COUNTIF(A$2:A666,A666)),"")</f>
        <v>化学18</v>
      </c>
      <c r="C666" s="49" t="s">
        <v>5182</v>
      </c>
      <c r="D666" s="50">
        <v>665</v>
      </c>
      <c r="F666" s="49" t="s">
        <v>8</v>
      </c>
      <c r="G666" s="49" t="s">
        <v>1149</v>
      </c>
      <c r="H666" s="49" t="s">
        <v>189</v>
      </c>
      <c r="K666" s="49" t="s">
        <v>5204</v>
      </c>
      <c r="L666" s="49" t="s">
        <v>98</v>
      </c>
      <c r="M666" s="49" t="s">
        <v>99</v>
      </c>
      <c r="O666" s="49" t="s">
        <v>1170</v>
      </c>
      <c r="P666" s="49" t="s">
        <v>5205</v>
      </c>
      <c r="Q666" s="50">
        <v>3200</v>
      </c>
      <c r="R666" s="50">
        <v>3520</v>
      </c>
      <c r="S666" s="49" t="s">
        <v>1171</v>
      </c>
      <c r="T666" s="49" t="s">
        <v>1158</v>
      </c>
      <c r="U666" s="49" t="s">
        <v>800</v>
      </c>
      <c r="Y666" s="50">
        <v>665</v>
      </c>
    </row>
    <row r="667" spans="1:25" x14ac:dyDescent="0.8">
      <c r="A667" s="46" t="s">
        <v>7303</v>
      </c>
      <c r="B667" s="46" t="str">
        <f>IFERROR(IF(A667="","",A667&amp;COUNTIF(A$2:A667,A667)),"")</f>
        <v>化学19</v>
      </c>
      <c r="C667" s="49" t="s">
        <v>5182</v>
      </c>
      <c r="D667" s="50">
        <v>666</v>
      </c>
      <c r="F667" s="49" t="s">
        <v>8</v>
      </c>
      <c r="G667" s="49" t="s">
        <v>1149</v>
      </c>
      <c r="H667" s="49" t="s">
        <v>189</v>
      </c>
      <c r="K667" s="49" t="s">
        <v>5206</v>
      </c>
      <c r="L667" s="49" t="s">
        <v>166</v>
      </c>
      <c r="M667" s="49" t="s">
        <v>167</v>
      </c>
      <c r="O667" s="49" t="s">
        <v>194</v>
      </c>
      <c r="P667" s="49" t="s">
        <v>195</v>
      </c>
      <c r="Q667" s="50">
        <v>3000</v>
      </c>
      <c r="R667" s="50">
        <v>3300</v>
      </c>
      <c r="S667" s="49" t="s">
        <v>196</v>
      </c>
      <c r="T667" s="49" t="s">
        <v>94</v>
      </c>
      <c r="U667" s="49" t="s">
        <v>197</v>
      </c>
      <c r="Y667" s="50">
        <v>666</v>
      </c>
    </row>
    <row r="668" spans="1:25" x14ac:dyDescent="0.8">
      <c r="A668" s="46" t="s">
        <v>7303</v>
      </c>
      <c r="B668" s="46" t="str">
        <f>IFERROR(IF(A668="","",A668&amp;COUNTIF(A$2:A668,A668)),"")</f>
        <v>化学20</v>
      </c>
      <c r="C668" s="49" t="s">
        <v>5182</v>
      </c>
      <c r="D668" s="50">
        <v>667</v>
      </c>
      <c r="F668" s="49" t="s">
        <v>8</v>
      </c>
      <c r="G668" s="49" t="s">
        <v>1149</v>
      </c>
      <c r="H668" s="49" t="s">
        <v>189</v>
      </c>
      <c r="K668" s="49" t="s">
        <v>5207</v>
      </c>
      <c r="L668" s="49" t="s">
        <v>166</v>
      </c>
      <c r="M668" s="49" t="s">
        <v>167</v>
      </c>
      <c r="O668" s="49" t="s">
        <v>1172</v>
      </c>
      <c r="P668" s="49" t="s">
        <v>1173</v>
      </c>
      <c r="Q668" s="50">
        <v>3800</v>
      </c>
      <c r="R668" s="50">
        <v>4180</v>
      </c>
      <c r="S668" s="49" t="s">
        <v>1174</v>
      </c>
      <c r="T668" s="49" t="s">
        <v>1175</v>
      </c>
      <c r="U668" s="49" t="s">
        <v>118</v>
      </c>
      <c r="Y668" s="50">
        <v>667</v>
      </c>
    </row>
    <row r="669" spans="1:25" x14ac:dyDescent="0.8">
      <c r="A669" s="46" t="s">
        <v>7303</v>
      </c>
      <c r="B669" s="46" t="str">
        <f>IFERROR(IF(A669="","",A669&amp;COUNTIF(A$2:A669,A669)),"")</f>
        <v>化学21</v>
      </c>
      <c r="C669" s="49" t="s">
        <v>5182</v>
      </c>
      <c r="D669" s="50">
        <v>668</v>
      </c>
      <c r="F669" s="49" t="s">
        <v>8</v>
      </c>
      <c r="G669" s="49" t="s">
        <v>1149</v>
      </c>
      <c r="H669" s="49" t="s">
        <v>189</v>
      </c>
      <c r="K669" s="49" t="s">
        <v>5208</v>
      </c>
      <c r="L669" s="49" t="s">
        <v>166</v>
      </c>
      <c r="M669" s="49" t="s">
        <v>167</v>
      </c>
      <c r="O669" s="49" t="s">
        <v>1176</v>
      </c>
      <c r="P669" s="49" t="s">
        <v>1177</v>
      </c>
      <c r="Q669" s="50">
        <v>5400</v>
      </c>
      <c r="R669" s="50">
        <v>5940</v>
      </c>
      <c r="S669" s="49" t="s">
        <v>1178</v>
      </c>
      <c r="T669" s="49" t="s">
        <v>1158</v>
      </c>
      <c r="U669" s="49" t="s">
        <v>405</v>
      </c>
      <c r="Y669" s="50">
        <v>668</v>
      </c>
    </row>
    <row r="670" spans="1:25" x14ac:dyDescent="0.8">
      <c r="A670" s="46" t="s">
        <v>7303</v>
      </c>
      <c r="B670" s="46" t="str">
        <f>IFERROR(IF(A670="","",A670&amp;COUNTIF(A$2:A670,A670)),"")</f>
        <v>化学22</v>
      </c>
      <c r="C670" s="49" t="s">
        <v>5182</v>
      </c>
      <c r="D670" s="50">
        <v>669</v>
      </c>
      <c r="F670" s="49" t="s">
        <v>8</v>
      </c>
      <c r="G670" s="49" t="s">
        <v>1149</v>
      </c>
      <c r="H670" s="49" t="s">
        <v>189</v>
      </c>
      <c r="K670" s="49" t="s">
        <v>5209</v>
      </c>
      <c r="L670" s="49" t="s">
        <v>166</v>
      </c>
      <c r="M670" s="49" t="s">
        <v>167</v>
      </c>
      <c r="O670" s="49" t="s">
        <v>1179</v>
      </c>
      <c r="P670" s="49" t="s">
        <v>1180</v>
      </c>
      <c r="Q670" s="50">
        <v>3200</v>
      </c>
      <c r="R670" s="50">
        <v>3520</v>
      </c>
      <c r="S670" s="49" t="s">
        <v>1181</v>
      </c>
      <c r="T670" s="49" t="s">
        <v>1084</v>
      </c>
      <c r="U670" s="49" t="s">
        <v>118</v>
      </c>
      <c r="Y670" s="50">
        <v>669</v>
      </c>
    </row>
    <row r="671" spans="1:25" x14ac:dyDescent="0.8">
      <c r="A671" s="46" t="s">
        <v>7303</v>
      </c>
      <c r="B671" s="46" t="str">
        <f>IFERROR(IF(A671="","",A671&amp;COUNTIF(A$2:A671,A671)),"")</f>
        <v>化学23</v>
      </c>
      <c r="C671" s="49" t="s">
        <v>5182</v>
      </c>
      <c r="D671" s="50">
        <v>670</v>
      </c>
      <c r="F671" s="49" t="s">
        <v>8</v>
      </c>
      <c r="G671" s="49" t="s">
        <v>1149</v>
      </c>
      <c r="H671" s="49" t="s">
        <v>189</v>
      </c>
      <c r="K671" s="49" t="s">
        <v>5210</v>
      </c>
      <c r="L671" s="49" t="s">
        <v>166</v>
      </c>
      <c r="M671" s="49" t="s">
        <v>167</v>
      </c>
      <c r="O671" s="49" t="s">
        <v>1183</v>
      </c>
      <c r="P671" s="49" t="s">
        <v>1184</v>
      </c>
      <c r="Q671" s="50">
        <v>9000</v>
      </c>
      <c r="R671" s="50">
        <v>9900</v>
      </c>
      <c r="S671" s="49" t="s">
        <v>1185</v>
      </c>
      <c r="T671" s="49" t="s">
        <v>957</v>
      </c>
      <c r="U671" s="49" t="s">
        <v>846</v>
      </c>
      <c r="Y671" s="50">
        <v>670</v>
      </c>
    </row>
    <row r="672" spans="1:25" x14ac:dyDescent="0.8">
      <c r="A672" s="46" t="s">
        <v>7303</v>
      </c>
      <c r="B672" s="46" t="str">
        <f>IFERROR(IF(A672="","",A672&amp;COUNTIF(A$2:A672,A672)),"")</f>
        <v>化学24</v>
      </c>
      <c r="C672" s="49" t="s">
        <v>5182</v>
      </c>
      <c r="D672" s="50">
        <v>671</v>
      </c>
      <c r="F672" s="49" t="s">
        <v>8</v>
      </c>
      <c r="G672" s="49" t="s">
        <v>1149</v>
      </c>
      <c r="H672" s="49" t="s">
        <v>189</v>
      </c>
      <c r="K672" s="49" t="s">
        <v>5211</v>
      </c>
      <c r="L672" s="49" t="s">
        <v>166</v>
      </c>
      <c r="M672" s="49" t="s">
        <v>167</v>
      </c>
      <c r="O672" s="49" t="s">
        <v>1186</v>
      </c>
      <c r="P672" s="49" t="s">
        <v>1187</v>
      </c>
      <c r="Q672" s="50">
        <v>3800</v>
      </c>
      <c r="R672" s="50">
        <v>4180</v>
      </c>
      <c r="S672" s="49" t="s">
        <v>1188</v>
      </c>
      <c r="T672" s="49" t="s">
        <v>1189</v>
      </c>
      <c r="U672" s="49" t="s">
        <v>108</v>
      </c>
      <c r="Y672" s="50">
        <v>671</v>
      </c>
    </row>
    <row r="673" spans="1:25" x14ac:dyDescent="0.8">
      <c r="A673" s="46" t="s">
        <v>7303</v>
      </c>
      <c r="B673" s="46" t="str">
        <f>IFERROR(IF(A673="","",A673&amp;COUNTIF(A$2:A673,A673)),"")</f>
        <v>化学25</v>
      </c>
      <c r="C673" s="49" t="s">
        <v>5182</v>
      </c>
      <c r="D673" s="50">
        <v>672</v>
      </c>
      <c r="F673" s="49" t="s">
        <v>8</v>
      </c>
      <c r="G673" s="49" t="s">
        <v>1149</v>
      </c>
      <c r="H673" s="49" t="s">
        <v>189</v>
      </c>
      <c r="K673" s="49" t="s">
        <v>5212</v>
      </c>
      <c r="L673" s="49" t="s">
        <v>166</v>
      </c>
      <c r="M673" s="49" t="s">
        <v>167</v>
      </c>
      <c r="O673" s="49" t="s">
        <v>1190</v>
      </c>
      <c r="P673" s="49" t="s">
        <v>1191</v>
      </c>
      <c r="Q673" s="50">
        <v>5000</v>
      </c>
      <c r="R673" s="50">
        <v>5500</v>
      </c>
      <c r="S673" s="49" t="s">
        <v>1192</v>
      </c>
      <c r="T673" s="49" t="s">
        <v>966</v>
      </c>
      <c r="U673" s="49" t="s">
        <v>413</v>
      </c>
      <c r="Y673" s="50">
        <v>672</v>
      </c>
    </row>
    <row r="674" spans="1:25" x14ac:dyDescent="0.8">
      <c r="A674" s="46" t="s">
        <v>7303</v>
      </c>
      <c r="B674" s="46" t="str">
        <f>IFERROR(IF(A674="","",A674&amp;COUNTIF(A$2:A674,A674)),"")</f>
        <v>化学26</v>
      </c>
      <c r="C674" s="49" t="s">
        <v>5213</v>
      </c>
      <c r="D674" s="50">
        <v>673</v>
      </c>
      <c r="F674" s="49" t="s">
        <v>8</v>
      </c>
      <c r="G674" s="49" t="s">
        <v>1149</v>
      </c>
      <c r="H674" s="49" t="s">
        <v>189</v>
      </c>
      <c r="K674" s="49" t="s">
        <v>5214</v>
      </c>
      <c r="L674" s="49" t="s">
        <v>166</v>
      </c>
      <c r="M674" s="49" t="s">
        <v>167</v>
      </c>
      <c r="O674" s="49" t="s">
        <v>1193</v>
      </c>
      <c r="P674" s="49" t="s">
        <v>1194</v>
      </c>
      <c r="Q674" s="50">
        <v>4800</v>
      </c>
      <c r="R674" s="50">
        <v>5280</v>
      </c>
      <c r="S674" s="49" t="s">
        <v>1195</v>
      </c>
      <c r="T674" s="49" t="s">
        <v>1196</v>
      </c>
      <c r="U674" s="49" t="s">
        <v>1197</v>
      </c>
      <c r="Y674" s="50">
        <v>673</v>
      </c>
    </row>
    <row r="675" spans="1:25" x14ac:dyDescent="0.8">
      <c r="A675" s="46" t="s">
        <v>7303</v>
      </c>
      <c r="B675" s="46" t="str">
        <f>IFERROR(IF(A675="","",A675&amp;COUNTIF(A$2:A675,A675)),"")</f>
        <v>化学27</v>
      </c>
      <c r="C675" s="49" t="s">
        <v>5213</v>
      </c>
      <c r="D675" s="50">
        <v>674</v>
      </c>
      <c r="F675" s="49" t="s">
        <v>8</v>
      </c>
      <c r="G675" s="49" t="s">
        <v>1149</v>
      </c>
      <c r="H675" s="49" t="s">
        <v>189</v>
      </c>
      <c r="K675" s="49" t="s">
        <v>5215</v>
      </c>
      <c r="L675" s="49" t="s">
        <v>166</v>
      </c>
      <c r="M675" s="49" t="s">
        <v>167</v>
      </c>
      <c r="O675" s="49" t="s">
        <v>1198</v>
      </c>
      <c r="P675" s="49" t="s">
        <v>1199</v>
      </c>
      <c r="Q675" s="50">
        <v>5500</v>
      </c>
      <c r="R675" s="50">
        <v>6050</v>
      </c>
      <c r="S675" s="49" t="s">
        <v>1200</v>
      </c>
      <c r="T675" s="49" t="s">
        <v>1201</v>
      </c>
      <c r="U675" s="49" t="s">
        <v>1202</v>
      </c>
      <c r="Y675" s="50">
        <v>674</v>
      </c>
    </row>
    <row r="676" spans="1:25" x14ac:dyDescent="0.8">
      <c r="A676" s="46" t="s">
        <v>7303</v>
      </c>
      <c r="B676" s="46" t="str">
        <f>IFERROR(IF(A676="","",A676&amp;COUNTIF(A$2:A676,A676)),"")</f>
        <v>化学28</v>
      </c>
      <c r="C676" s="49" t="s">
        <v>5213</v>
      </c>
      <c r="D676" s="50">
        <v>675</v>
      </c>
      <c r="F676" s="49" t="s">
        <v>8</v>
      </c>
      <c r="G676" s="49" t="s">
        <v>1149</v>
      </c>
      <c r="H676" s="49" t="s">
        <v>189</v>
      </c>
      <c r="K676" s="49" t="s">
        <v>5216</v>
      </c>
      <c r="L676" s="49" t="s">
        <v>153</v>
      </c>
      <c r="M676" s="49" t="s">
        <v>154</v>
      </c>
      <c r="O676" s="49" t="s">
        <v>198</v>
      </c>
      <c r="P676" s="49" t="s">
        <v>199</v>
      </c>
      <c r="Q676" s="50">
        <v>4200</v>
      </c>
      <c r="R676" s="50">
        <v>4620</v>
      </c>
      <c r="S676" s="49" t="s">
        <v>200</v>
      </c>
      <c r="T676" s="49" t="s">
        <v>130</v>
      </c>
      <c r="U676" s="49" t="s">
        <v>103</v>
      </c>
      <c r="Y676" s="50">
        <v>675</v>
      </c>
    </row>
    <row r="677" spans="1:25" x14ac:dyDescent="0.8">
      <c r="A677" s="46" t="s">
        <v>7303</v>
      </c>
      <c r="B677" s="46" t="str">
        <f>IFERROR(IF(A677="","",A677&amp;COUNTIF(A$2:A677,A677)),"")</f>
        <v>化学29</v>
      </c>
      <c r="C677" s="49" t="s">
        <v>5213</v>
      </c>
      <c r="D677" s="50">
        <v>676</v>
      </c>
      <c r="F677" s="49" t="s">
        <v>8</v>
      </c>
      <c r="G677" s="49" t="s">
        <v>1149</v>
      </c>
      <c r="H677" s="49" t="s">
        <v>189</v>
      </c>
      <c r="K677" s="49" t="s">
        <v>5217</v>
      </c>
      <c r="L677" s="49" t="s">
        <v>153</v>
      </c>
      <c r="M677" s="49" t="s">
        <v>154</v>
      </c>
      <c r="O677" s="49" t="s">
        <v>1204</v>
      </c>
      <c r="P677" s="49" t="s">
        <v>1205</v>
      </c>
      <c r="Q677" s="50">
        <v>4200</v>
      </c>
      <c r="R677" s="50">
        <v>4620</v>
      </c>
      <c r="S677" s="49" t="s">
        <v>1206</v>
      </c>
      <c r="T677" s="49" t="s">
        <v>975</v>
      </c>
      <c r="U677" s="49" t="s">
        <v>617</v>
      </c>
      <c r="Y677" s="50">
        <v>676</v>
      </c>
    </row>
    <row r="678" spans="1:25" x14ac:dyDescent="0.8">
      <c r="A678" s="46" t="s">
        <v>7303</v>
      </c>
      <c r="B678" s="46" t="str">
        <f>IFERROR(IF(A678="","",A678&amp;COUNTIF(A$2:A678,A678)),"")</f>
        <v>化学30</v>
      </c>
      <c r="C678" s="49" t="s">
        <v>5213</v>
      </c>
      <c r="D678" s="50">
        <v>677</v>
      </c>
      <c r="F678" s="49" t="s">
        <v>8</v>
      </c>
      <c r="G678" s="49" t="s">
        <v>1149</v>
      </c>
      <c r="H678" s="49" t="s">
        <v>189</v>
      </c>
      <c r="K678" s="49" t="s">
        <v>5218</v>
      </c>
      <c r="L678" s="49" t="s">
        <v>153</v>
      </c>
      <c r="M678" s="49" t="s">
        <v>154</v>
      </c>
      <c r="O678" s="49" t="s">
        <v>1207</v>
      </c>
      <c r="P678" s="49" t="s">
        <v>1208</v>
      </c>
      <c r="Q678" s="50">
        <v>4200</v>
      </c>
      <c r="R678" s="50">
        <v>4620</v>
      </c>
      <c r="S678" s="49" t="s">
        <v>1209</v>
      </c>
      <c r="T678" s="49" t="s">
        <v>1210</v>
      </c>
      <c r="U678" s="49" t="s">
        <v>144</v>
      </c>
      <c r="Y678" s="50">
        <v>677</v>
      </c>
    </row>
    <row r="679" spans="1:25" x14ac:dyDescent="0.8">
      <c r="A679" s="46" t="s">
        <v>7303</v>
      </c>
      <c r="B679" s="46" t="str">
        <f>IFERROR(IF(A679="","",A679&amp;COUNTIF(A$2:A679,A679)),"")</f>
        <v>化学31</v>
      </c>
      <c r="C679" s="49" t="s">
        <v>5213</v>
      </c>
      <c r="D679" s="50">
        <v>678</v>
      </c>
      <c r="F679" s="49" t="s">
        <v>8</v>
      </c>
      <c r="G679" s="49" t="s">
        <v>1149</v>
      </c>
      <c r="H679" s="49" t="s">
        <v>189</v>
      </c>
      <c r="K679" s="49" t="s">
        <v>5219</v>
      </c>
      <c r="L679" s="49" t="s">
        <v>153</v>
      </c>
      <c r="M679" s="49" t="s">
        <v>154</v>
      </c>
      <c r="O679" s="49" t="s">
        <v>1211</v>
      </c>
      <c r="P679" s="49" t="s">
        <v>1212</v>
      </c>
      <c r="Q679" s="50">
        <v>4200</v>
      </c>
      <c r="R679" s="50">
        <v>4620</v>
      </c>
      <c r="S679" s="49" t="s">
        <v>1213</v>
      </c>
      <c r="T679" s="49" t="s">
        <v>1214</v>
      </c>
      <c r="U679" s="49" t="s">
        <v>1215</v>
      </c>
      <c r="Y679" s="50">
        <v>678</v>
      </c>
    </row>
    <row r="680" spans="1:25" x14ac:dyDescent="0.8">
      <c r="A680" s="46" t="s">
        <v>7303</v>
      </c>
      <c r="B680" s="46" t="str">
        <f>IFERROR(IF(A680="","",A680&amp;COUNTIF(A$2:A680,A680)),"")</f>
        <v>化学32</v>
      </c>
      <c r="C680" s="49" t="s">
        <v>5213</v>
      </c>
      <c r="D680" s="50">
        <v>679</v>
      </c>
      <c r="F680" s="49" t="s">
        <v>8</v>
      </c>
      <c r="G680" s="49" t="s">
        <v>1149</v>
      </c>
      <c r="H680" s="49" t="s">
        <v>189</v>
      </c>
      <c r="K680" s="49" t="s">
        <v>5220</v>
      </c>
      <c r="L680" s="49" t="s">
        <v>153</v>
      </c>
      <c r="M680" s="49" t="s">
        <v>154</v>
      </c>
      <c r="O680" s="49" t="s">
        <v>1216</v>
      </c>
      <c r="P680" s="49" t="s">
        <v>1217</v>
      </c>
      <c r="Q680" s="50">
        <v>6800</v>
      </c>
      <c r="R680" s="50">
        <v>7480</v>
      </c>
      <c r="S680" s="49" t="s">
        <v>1218</v>
      </c>
      <c r="T680" s="49" t="s">
        <v>1219</v>
      </c>
      <c r="U680" s="49" t="s">
        <v>1220</v>
      </c>
      <c r="Y680" s="50">
        <v>679</v>
      </c>
    </row>
    <row r="681" spans="1:25" x14ac:dyDescent="0.8">
      <c r="A681" s="46" t="s">
        <v>7303</v>
      </c>
      <c r="B681" s="46" t="str">
        <f>IFERROR(IF(A681="","",A681&amp;COUNTIF(A$2:A681,A681)),"")</f>
        <v>化学33</v>
      </c>
      <c r="C681" s="49" t="s">
        <v>5213</v>
      </c>
      <c r="D681" s="50">
        <v>680</v>
      </c>
      <c r="F681" s="49" t="s">
        <v>8</v>
      </c>
      <c r="G681" s="49" t="s">
        <v>1149</v>
      </c>
      <c r="H681" s="49" t="s">
        <v>189</v>
      </c>
      <c r="K681" s="49" t="s">
        <v>5221</v>
      </c>
      <c r="L681" s="49" t="s">
        <v>153</v>
      </c>
      <c r="M681" s="49" t="s">
        <v>154</v>
      </c>
      <c r="O681" s="49" t="s">
        <v>1221</v>
      </c>
      <c r="P681" s="49" t="s">
        <v>1222</v>
      </c>
      <c r="Q681" s="50">
        <v>8200</v>
      </c>
      <c r="R681" s="50">
        <v>9020</v>
      </c>
      <c r="S681" s="49" t="s">
        <v>1223</v>
      </c>
      <c r="T681" s="49" t="s">
        <v>1224</v>
      </c>
      <c r="U681" s="49" t="s">
        <v>1225</v>
      </c>
      <c r="Y681" s="50">
        <v>680</v>
      </c>
    </row>
    <row r="682" spans="1:25" x14ac:dyDescent="0.8">
      <c r="A682" s="46" t="s">
        <v>7303</v>
      </c>
      <c r="B682" s="46" t="str">
        <f>IFERROR(IF(A682="","",A682&amp;COUNTIF(A$2:A682,A682)),"")</f>
        <v>化学34</v>
      </c>
      <c r="C682" s="49" t="s">
        <v>5213</v>
      </c>
      <c r="D682" s="50">
        <v>681</v>
      </c>
      <c r="F682" s="49" t="s">
        <v>8</v>
      </c>
      <c r="G682" s="49" t="s">
        <v>1149</v>
      </c>
      <c r="H682" s="49" t="s">
        <v>189</v>
      </c>
      <c r="K682" s="49" t="s">
        <v>5222</v>
      </c>
      <c r="L682" s="49" t="s">
        <v>153</v>
      </c>
      <c r="M682" s="49" t="s">
        <v>154</v>
      </c>
      <c r="O682" s="49" t="s">
        <v>1226</v>
      </c>
      <c r="P682" s="49" t="s">
        <v>1222</v>
      </c>
      <c r="Q682" s="50">
        <v>8400</v>
      </c>
      <c r="R682" s="50">
        <v>9240</v>
      </c>
      <c r="S682" s="49" t="s">
        <v>1223</v>
      </c>
      <c r="T682" s="49" t="s">
        <v>1227</v>
      </c>
      <c r="U682" s="49" t="s">
        <v>1228</v>
      </c>
      <c r="Y682" s="50">
        <v>681</v>
      </c>
    </row>
    <row r="683" spans="1:25" x14ac:dyDescent="0.8">
      <c r="A683" s="46" t="s">
        <v>7303</v>
      </c>
      <c r="B683" s="46" t="str">
        <f>IFERROR(IF(A683="","",A683&amp;COUNTIF(A$2:A683,A683)),"")</f>
        <v>化学35</v>
      </c>
      <c r="C683" s="49" t="s">
        <v>5213</v>
      </c>
      <c r="D683" s="50">
        <v>682</v>
      </c>
      <c r="F683" s="49" t="s">
        <v>8</v>
      </c>
      <c r="G683" s="49" t="s">
        <v>1149</v>
      </c>
      <c r="H683" s="49" t="s">
        <v>189</v>
      </c>
      <c r="K683" s="49" t="s">
        <v>5223</v>
      </c>
      <c r="L683" s="49" t="s">
        <v>153</v>
      </c>
      <c r="M683" s="49" t="s">
        <v>154</v>
      </c>
      <c r="O683" s="49" t="s">
        <v>1229</v>
      </c>
      <c r="P683" s="49" t="s">
        <v>1230</v>
      </c>
      <c r="Q683" s="50">
        <v>19000</v>
      </c>
      <c r="R683" s="50">
        <v>20900</v>
      </c>
      <c r="S683" s="49" t="s">
        <v>1231</v>
      </c>
      <c r="T683" s="49" t="s">
        <v>1232</v>
      </c>
      <c r="U683" s="49" t="s">
        <v>1233</v>
      </c>
      <c r="Y683" s="50">
        <v>682</v>
      </c>
    </row>
    <row r="684" spans="1:25" x14ac:dyDescent="0.8">
      <c r="A684" s="46" t="s">
        <v>7303</v>
      </c>
      <c r="B684" s="46" t="str">
        <f>IFERROR(IF(A684="","",A684&amp;COUNTIF(A$2:A684,A684)),"")</f>
        <v>化学36</v>
      </c>
      <c r="C684" s="49" t="s">
        <v>5213</v>
      </c>
      <c r="D684" s="50">
        <v>683</v>
      </c>
      <c r="F684" s="49" t="s">
        <v>8</v>
      </c>
      <c r="G684" s="49" t="s">
        <v>1149</v>
      </c>
      <c r="H684" s="49" t="s">
        <v>189</v>
      </c>
      <c r="K684" s="49" t="s">
        <v>5224</v>
      </c>
      <c r="L684" s="49" t="s">
        <v>159</v>
      </c>
      <c r="M684" s="49" t="s">
        <v>160</v>
      </c>
      <c r="O684" s="49" t="s">
        <v>5225</v>
      </c>
      <c r="P684" s="49" t="s">
        <v>5226</v>
      </c>
      <c r="Q684" s="50">
        <v>5000</v>
      </c>
      <c r="R684" s="50">
        <v>5500</v>
      </c>
      <c r="S684" s="49" t="s">
        <v>5227</v>
      </c>
      <c r="T684" s="49" t="s">
        <v>943</v>
      </c>
      <c r="U684" s="49" t="s">
        <v>654</v>
      </c>
      <c r="V684" s="49" t="s">
        <v>2383</v>
      </c>
      <c r="Y684" s="50">
        <v>683</v>
      </c>
    </row>
    <row r="685" spans="1:25" x14ac:dyDescent="0.8">
      <c r="A685" s="46" t="s">
        <v>7303</v>
      </c>
      <c r="B685" s="46" t="str">
        <f>IFERROR(IF(A685="","",A685&amp;COUNTIF(A$2:A685,A685)),"")</f>
        <v>化学37</v>
      </c>
      <c r="C685" s="49" t="s">
        <v>5213</v>
      </c>
      <c r="D685" s="50">
        <v>684</v>
      </c>
      <c r="F685" s="49" t="s">
        <v>8</v>
      </c>
      <c r="G685" s="49" t="s">
        <v>1149</v>
      </c>
      <c r="H685" s="49" t="s">
        <v>189</v>
      </c>
      <c r="K685" s="49" t="s">
        <v>5228</v>
      </c>
      <c r="L685" s="49" t="s">
        <v>159</v>
      </c>
      <c r="M685" s="49" t="s">
        <v>160</v>
      </c>
      <c r="O685" s="49" t="s">
        <v>5229</v>
      </c>
      <c r="P685" s="49" t="s">
        <v>5230</v>
      </c>
      <c r="Q685" s="50">
        <v>7000</v>
      </c>
      <c r="R685" s="50">
        <v>7700</v>
      </c>
      <c r="S685" s="49" t="s">
        <v>5231</v>
      </c>
      <c r="T685" s="49" t="s">
        <v>5063</v>
      </c>
      <c r="U685" s="49" t="s">
        <v>5232</v>
      </c>
      <c r="V685" s="49" t="s">
        <v>2383</v>
      </c>
      <c r="Y685" s="50">
        <v>684</v>
      </c>
    </row>
    <row r="686" spans="1:25" x14ac:dyDescent="0.8">
      <c r="A686" s="46" t="s">
        <v>7303</v>
      </c>
      <c r="B686" s="46" t="str">
        <f>IFERROR(IF(A686="","",A686&amp;COUNTIF(A$2:A686,A686)),"")</f>
        <v>化学38</v>
      </c>
      <c r="C686" s="49" t="s">
        <v>5213</v>
      </c>
      <c r="D686" s="50">
        <v>685</v>
      </c>
      <c r="F686" s="49" t="s">
        <v>8</v>
      </c>
      <c r="G686" s="49" t="s">
        <v>1149</v>
      </c>
      <c r="H686" s="49" t="s">
        <v>189</v>
      </c>
      <c r="K686" s="49" t="s">
        <v>5233</v>
      </c>
      <c r="L686" s="49" t="s">
        <v>159</v>
      </c>
      <c r="M686" s="49" t="s">
        <v>160</v>
      </c>
      <c r="O686" s="49" t="s">
        <v>5234</v>
      </c>
      <c r="P686" s="49" t="s">
        <v>5235</v>
      </c>
      <c r="Q686" s="50">
        <v>6800</v>
      </c>
      <c r="R686" s="50">
        <v>7480</v>
      </c>
      <c r="S686" s="49" t="s">
        <v>5236</v>
      </c>
      <c r="T686" s="49" t="s">
        <v>245</v>
      </c>
      <c r="U686" s="49" t="s">
        <v>218</v>
      </c>
      <c r="V686" s="49" t="s">
        <v>2383</v>
      </c>
      <c r="Y686" s="50">
        <v>685</v>
      </c>
    </row>
    <row r="687" spans="1:25" x14ac:dyDescent="0.8">
      <c r="A687" s="46" t="s">
        <v>7303</v>
      </c>
      <c r="B687" s="46" t="str">
        <f>IFERROR(IF(A687="","",A687&amp;COUNTIF(A$2:A687,A687)),"")</f>
        <v>化学39</v>
      </c>
      <c r="C687" s="49" t="s">
        <v>5213</v>
      </c>
      <c r="D687" s="50">
        <v>686</v>
      </c>
      <c r="F687" s="49" t="s">
        <v>8</v>
      </c>
      <c r="G687" s="49" t="s">
        <v>1149</v>
      </c>
      <c r="H687" s="49" t="s">
        <v>189</v>
      </c>
      <c r="K687" s="49" t="s">
        <v>5237</v>
      </c>
      <c r="L687" s="49" t="s">
        <v>159</v>
      </c>
      <c r="M687" s="49" t="s">
        <v>160</v>
      </c>
      <c r="O687" s="49" t="s">
        <v>5238</v>
      </c>
      <c r="P687" s="49" t="s">
        <v>5239</v>
      </c>
      <c r="Q687" s="50">
        <v>45000</v>
      </c>
      <c r="R687" s="50">
        <v>49500</v>
      </c>
      <c r="S687" s="49" t="s">
        <v>5240</v>
      </c>
      <c r="T687" s="49" t="s">
        <v>1270</v>
      </c>
      <c r="U687" s="49" t="s">
        <v>5241</v>
      </c>
      <c r="V687" s="49" t="s">
        <v>2383</v>
      </c>
      <c r="Y687" s="50">
        <v>686</v>
      </c>
    </row>
    <row r="688" spans="1:25" x14ac:dyDescent="0.8">
      <c r="A688" s="46" t="s">
        <v>7303</v>
      </c>
      <c r="B688" s="46" t="str">
        <f>IFERROR(IF(A688="","",A688&amp;COUNTIF(A$2:A688,A688)),"")</f>
        <v>化学40</v>
      </c>
      <c r="C688" s="49" t="s">
        <v>5213</v>
      </c>
      <c r="D688" s="50">
        <v>687</v>
      </c>
      <c r="F688" s="49" t="s">
        <v>8</v>
      </c>
      <c r="G688" s="49" t="s">
        <v>1149</v>
      </c>
      <c r="H688" s="49" t="s">
        <v>189</v>
      </c>
      <c r="K688" s="49" t="s">
        <v>5242</v>
      </c>
      <c r="L688" s="49" t="s">
        <v>159</v>
      </c>
      <c r="M688" s="49" t="s">
        <v>160</v>
      </c>
      <c r="O688" s="49" t="s">
        <v>1234</v>
      </c>
      <c r="P688" s="49" t="s">
        <v>1235</v>
      </c>
      <c r="Q688" s="50">
        <v>30000</v>
      </c>
      <c r="R688" s="50">
        <v>33000</v>
      </c>
      <c r="S688" s="49" t="s">
        <v>1236</v>
      </c>
      <c r="T688" s="49" t="s">
        <v>1237</v>
      </c>
      <c r="U688" s="49" t="s">
        <v>1238</v>
      </c>
      <c r="Y688" s="50">
        <v>687</v>
      </c>
    </row>
    <row r="689" spans="1:25" x14ac:dyDescent="0.8">
      <c r="A689" s="46" t="s">
        <v>7303</v>
      </c>
      <c r="B689" s="46" t="str">
        <f>IFERROR(IF(A689="","",A689&amp;COUNTIF(A$2:A689,A689)),"")</f>
        <v>化学41</v>
      </c>
      <c r="C689" s="49" t="s">
        <v>5213</v>
      </c>
      <c r="D689" s="50">
        <v>688</v>
      </c>
      <c r="F689" s="49" t="s">
        <v>8</v>
      </c>
      <c r="G689" s="49" t="s">
        <v>1149</v>
      </c>
      <c r="H689" s="49" t="s">
        <v>189</v>
      </c>
      <c r="K689" s="49" t="s">
        <v>5243</v>
      </c>
      <c r="L689" s="49" t="s">
        <v>159</v>
      </c>
      <c r="M689" s="49" t="s">
        <v>160</v>
      </c>
      <c r="O689" s="49" t="s">
        <v>1239</v>
      </c>
      <c r="P689" s="49" t="s">
        <v>1240</v>
      </c>
      <c r="Q689" s="50">
        <v>19600</v>
      </c>
      <c r="R689" s="50">
        <v>21560</v>
      </c>
      <c r="S689" s="49" t="s">
        <v>1241</v>
      </c>
      <c r="T689" s="49" t="s">
        <v>1160</v>
      </c>
      <c r="U689" s="49" t="s">
        <v>1242</v>
      </c>
      <c r="Y689" s="50">
        <v>688</v>
      </c>
    </row>
    <row r="690" spans="1:25" x14ac:dyDescent="0.8">
      <c r="A690" s="46" t="s">
        <v>7303</v>
      </c>
      <c r="B690" s="46" t="str">
        <f>IFERROR(IF(A690="","",A690&amp;COUNTIF(A$2:A690,A690)),"")</f>
        <v>化学42</v>
      </c>
      <c r="C690" s="49" t="s">
        <v>5244</v>
      </c>
      <c r="D690" s="50">
        <v>689</v>
      </c>
      <c r="F690" s="49" t="s">
        <v>8</v>
      </c>
      <c r="G690" s="49" t="s">
        <v>1149</v>
      </c>
      <c r="H690" s="49" t="s">
        <v>189</v>
      </c>
      <c r="K690" s="49" t="s">
        <v>5245</v>
      </c>
      <c r="L690" s="49" t="s">
        <v>159</v>
      </c>
      <c r="M690" s="49" t="s">
        <v>160</v>
      </c>
      <c r="O690" s="49" t="s">
        <v>1243</v>
      </c>
      <c r="P690" s="49" t="s">
        <v>1244</v>
      </c>
      <c r="Q690" s="50">
        <v>29000</v>
      </c>
      <c r="R690" s="50">
        <v>31900</v>
      </c>
      <c r="S690" s="49" t="s">
        <v>1245</v>
      </c>
      <c r="T690" s="49" t="s">
        <v>1246</v>
      </c>
      <c r="U690" s="49" t="s">
        <v>1247</v>
      </c>
      <c r="Y690" s="50">
        <v>689</v>
      </c>
    </row>
    <row r="691" spans="1:25" x14ac:dyDescent="0.8">
      <c r="A691" s="46" t="s">
        <v>7303</v>
      </c>
      <c r="B691" s="46" t="str">
        <f>IFERROR(IF(A691="","",A691&amp;COUNTIF(A$2:A691,A691)),"")</f>
        <v>化学43</v>
      </c>
      <c r="C691" s="49" t="s">
        <v>5244</v>
      </c>
      <c r="D691" s="50">
        <v>690</v>
      </c>
      <c r="F691" s="49" t="s">
        <v>8</v>
      </c>
      <c r="G691" s="49" t="s">
        <v>1149</v>
      </c>
      <c r="H691" s="49" t="s">
        <v>189</v>
      </c>
      <c r="K691" s="49" t="s">
        <v>5246</v>
      </c>
      <c r="L691" s="49" t="s">
        <v>163</v>
      </c>
      <c r="M691" s="49" t="s">
        <v>164</v>
      </c>
      <c r="O691" s="49" t="s">
        <v>201</v>
      </c>
      <c r="P691" s="49" t="s">
        <v>202</v>
      </c>
      <c r="Q691" s="50">
        <v>18000</v>
      </c>
      <c r="R691" s="50">
        <v>19800</v>
      </c>
      <c r="S691" s="49" t="s">
        <v>203</v>
      </c>
      <c r="T691" s="49" t="s">
        <v>122</v>
      </c>
      <c r="U691" s="49" t="s">
        <v>204</v>
      </c>
      <c r="Y691" s="50">
        <v>690</v>
      </c>
    </row>
    <row r="692" spans="1:25" x14ac:dyDescent="0.8">
      <c r="A692" s="46" t="s">
        <v>7306</v>
      </c>
      <c r="B692" s="46" t="str">
        <f>IFERROR(IF(A692="","",A692&amp;COUNTIF(A$2:A692,A692)),"")</f>
        <v>地球科学6</v>
      </c>
      <c r="C692" s="49" t="s">
        <v>5244</v>
      </c>
      <c r="D692" s="50">
        <v>691</v>
      </c>
      <c r="F692" s="49" t="s">
        <v>10</v>
      </c>
      <c r="G692" s="49" t="s">
        <v>1248</v>
      </c>
      <c r="H692" s="49" t="s">
        <v>205</v>
      </c>
      <c r="K692" s="49" t="s">
        <v>5247</v>
      </c>
      <c r="L692" s="49" t="s">
        <v>87</v>
      </c>
      <c r="M692" s="49" t="s">
        <v>88</v>
      </c>
      <c r="O692" s="49" t="s">
        <v>1249</v>
      </c>
      <c r="P692" s="49" t="s">
        <v>1250</v>
      </c>
      <c r="Q692" s="50">
        <v>11000</v>
      </c>
      <c r="R692" s="50">
        <v>12100</v>
      </c>
      <c r="S692" s="49" t="s">
        <v>1251</v>
      </c>
      <c r="T692" s="49" t="s">
        <v>1058</v>
      </c>
      <c r="U692" s="49" t="s">
        <v>644</v>
      </c>
      <c r="Y692" s="50">
        <v>691</v>
      </c>
    </row>
    <row r="693" spans="1:25" x14ac:dyDescent="0.8">
      <c r="A693" s="46" t="s">
        <v>7306</v>
      </c>
      <c r="B693" s="46" t="str">
        <f>IFERROR(IF(A693="","",A693&amp;COUNTIF(A$2:A693,A693)),"")</f>
        <v>地球科学7</v>
      </c>
      <c r="C693" s="49" t="s">
        <v>5244</v>
      </c>
      <c r="D693" s="50">
        <v>692</v>
      </c>
      <c r="F693" s="49" t="s">
        <v>10</v>
      </c>
      <c r="G693" s="49" t="s">
        <v>1248</v>
      </c>
      <c r="H693" s="49" t="s">
        <v>205</v>
      </c>
      <c r="K693" s="49" t="s">
        <v>5248</v>
      </c>
      <c r="L693" s="49" t="s">
        <v>87</v>
      </c>
      <c r="M693" s="49" t="s">
        <v>88</v>
      </c>
      <c r="O693" s="49" t="s">
        <v>1252</v>
      </c>
      <c r="P693" s="49" t="s">
        <v>1253</v>
      </c>
      <c r="Q693" s="50">
        <v>7500</v>
      </c>
      <c r="R693" s="50">
        <v>8250</v>
      </c>
      <c r="S693" s="49" t="s">
        <v>1254</v>
      </c>
      <c r="T693" s="49" t="s">
        <v>1159</v>
      </c>
      <c r="U693" s="49" t="s">
        <v>1255</v>
      </c>
      <c r="Y693" s="50">
        <v>692</v>
      </c>
    </row>
    <row r="694" spans="1:25" x14ac:dyDescent="0.8">
      <c r="A694" s="46" t="s">
        <v>7306</v>
      </c>
      <c r="B694" s="46" t="str">
        <f>IFERROR(IF(A694="","",A694&amp;COUNTIF(A$2:A694,A694)),"")</f>
        <v>地球科学8</v>
      </c>
      <c r="C694" s="49" t="s">
        <v>5244</v>
      </c>
      <c r="D694" s="50">
        <v>693</v>
      </c>
      <c r="F694" s="49" t="s">
        <v>10</v>
      </c>
      <c r="G694" s="49" t="s">
        <v>1248</v>
      </c>
      <c r="H694" s="49" t="s">
        <v>205</v>
      </c>
      <c r="K694" s="49" t="s">
        <v>5249</v>
      </c>
      <c r="L694" s="49" t="s">
        <v>98</v>
      </c>
      <c r="M694" s="49" t="s">
        <v>99</v>
      </c>
      <c r="O694" s="49" t="s">
        <v>1256</v>
      </c>
      <c r="P694" s="49" t="s">
        <v>5250</v>
      </c>
      <c r="Q694" s="50">
        <v>4500</v>
      </c>
      <c r="R694" s="50">
        <v>4950</v>
      </c>
      <c r="S694" s="49" t="s">
        <v>1257</v>
      </c>
      <c r="T694" s="49" t="s">
        <v>1258</v>
      </c>
      <c r="U694" s="49" t="s">
        <v>1259</v>
      </c>
      <c r="Y694" s="50">
        <v>693</v>
      </c>
    </row>
    <row r="695" spans="1:25" x14ac:dyDescent="0.8">
      <c r="A695" s="46" t="s">
        <v>7306</v>
      </c>
      <c r="B695" s="46" t="str">
        <f>IFERROR(IF(A695="","",A695&amp;COUNTIF(A$2:A695,A695)),"")</f>
        <v>地球科学9</v>
      </c>
      <c r="C695" s="49" t="s">
        <v>5244</v>
      </c>
      <c r="D695" s="50">
        <v>694</v>
      </c>
      <c r="F695" s="49" t="s">
        <v>10</v>
      </c>
      <c r="G695" s="49" t="s">
        <v>1248</v>
      </c>
      <c r="H695" s="49" t="s">
        <v>205</v>
      </c>
      <c r="K695" s="49" t="s">
        <v>5251</v>
      </c>
      <c r="L695" s="49" t="s">
        <v>580</v>
      </c>
      <c r="M695" s="49" t="s">
        <v>581</v>
      </c>
      <c r="O695" s="49" t="s">
        <v>5252</v>
      </c>
      <c r="P695" s="49" t="s">
        <v>5253</v>
      </c>
      <c r="Q695" s="50">
        <v>4800</v>
      </c>
      <c r="R695" s="50">
        <v>5280</v>
      </c>
      <c r="S695" s="49" t="s">
        <v>5254</v>
      </c>
      <c r="T695" s="49" t="s">
        <v>948</v>
      </c>
      <c r="U695" s="49" t="s">
        <v>5255</v>
      </c>
      <c r="V695" s="49" t="s">
        <v>2383</v>
      </c>
      <c r="Y695" s="50">
        <v>694</v>
      </c>
    </row>
    <row r="696" spans="1:25" x14ac:dyDescent="0.8">
      <c r="A696" s="46" t="s">
        <v>7306</v>
      </c>
      <c r="B696" s="46" t="str">
        <f>IFERROR(IF(A696="","",A696&amp;COUNTIF(A$2:A696,A696)),"")</f>
        <v>地球科学10</v>
      </c>
      <c r="C696" s="49" t="s">
        <v>5244</v>
      </c>
      <c r="D696" s="50">
        <v>695</v>
      </c>
      <c r="F696" s="49" t="s">
        <v>10</v>
      </c>
      <c r="G696" s="49" t="s">
        <v>1248</v>
      </c>
      <c r="H696" s="49" t="s">
        <v>205</v>
      </c>
      <c r="K696" s="49" t="s">
        <v>5256</v>
      </c>
      <c r="L696" s="49" t="s">
        <v>580</v>
      </c>
      <c r="M696" s="49" t="s">
        <v>581</v>
      </c>
      <c r="O696" s="49" t="s">
        <v>5257</v>
      </c>
      <c r="P696" s="49" t="s">
        <v>5258</v>
      </c>
      <c r="Q696" s="50">
        <v>12000</v>
      </c>
      <c r="R696" s="50">
        <v>13200</v>
      </c>
      <c r="S696" s="49" t="s">
        <v>5259</v>
      </c>
      <c r="T696" s="49" t="s">
        <v>5260</v>
      </c>
      <c r="U696" s="49" t="s">
        <v>5261</v>
      </c>
      <c r="V696" s="49" t="s">
        <v>2383</v>
      </c>
      <c r="Y696" s="50">
        <v>695</v>
      </c>
    </row>
    <row r="697" spans="1:25" x14ac:dyDescent="0.8">
      <c r="A697" s="46" t="s">
        <v>7306</v>
      </c>
      <c r="B697" s="46" t="str">
        <f>IFERROR(IF(A697="","",A697&amp;COUNTIF(A$2:A697,A697)),"")</f>
        <v>地球科学11</v>
      </c>
      <c r="C697" s="49" t="s">
        <v>5244</v>
      </c>
      <c r="D697" s="50">
        <v>696</v>
      </c>
      <c r="F697" s="49" t="s">
        <v>10</v>
      </c>
      <c r="G697" s="49" t="s">
        <v>1248</v>
      </c>
      <c r="H697" s="49" t="s">
        <v>205</v>
      </c>
      <c r="K697" s="49" t="s">
        <v>5262</v>
      </c>
      <c r="L697" s="49" t="s">
        <v>580</v>
      </c>
      <c r="M697" s="49" t="s">
        <v>581</v>
      </c>
      <c r="O697" s="49" t="s">
        <v>5263</v>
      </c>
      <c r="P697" s="49" t="s">
        <v>5264</v>
      </c>
      <c r="Q697" s="50">
        <v>7500</v>
      </c>
      <c r="R697" s="50">
        <v>8250</v>
      </c>
      <c r="S697" s="49" t="s">
        <v>5265</v>
      </c>
      <c r="T697" s="49" t="s">
        <v>991</v>
      </c>
      <c r="U697" s="49" t="s">
        <v>1164</v>
      </c>
      <c r="V697" s="49" t="s">
        <v>2383</v>
      </c>
      <c r="Y697" s="50">
        <v>696</v>
      </c>
    </row>
    <row r="698" spans="1:25" x14ac:dyDescent="0.8">
      <c r="A698" s="46" t="s">
        <v>7306</v>
      </c>
      <c r="B698" s="46" t="str">
        <f>IFERROR(IF(A698="","",A698&amp;COUNTIF(A$2:A698,A698)),"")</f>
        <v>地球科学12</v>
      </c>
      <c r="C698" s="49" t="s">
        <v>5244</v>
      </c>
      <c r="D698" s="50">
        <v>697</v>
      </c>
      <c r="F698" s="49" t="s">
        <v>10</v>
      </c>
      <c r="G698" s="49" t="s">
        <v>1248</v>
      </c>
      <c r="H698" s="49" t="s">
        <v>205</v>
      </c>
      <c r="K698" s="49" t="s">
        <v>5266</v>
      </c>
      <c r="L698" s="49" t="s">
        <v>580</v>
      </c>
      <c r="M698" s="49" t="s">
        <v>581</v>
      </c>
      <c r="O698" s="49" t="s">
        <v>5267</v>
      </c>
      <c r="P698" s="49" t="s">
        <v>5268</v>
      </c>
      <c r="Q698" s="50">
        <v>4800</v>
      </c>
      <c r="R698" s="50">
        <v>5280</v>
      </c>
      <c r="S698" s="49" t="s">
        <v>5269</v>
      </c>
      <c r="T698" s="49" t="s">
        <v>5270</v>
      </c>
      <c r="U698" s="49" t="s">
        <v>5271</v>
      </c>
      <c r="V698" s="49" t="s">
        <v>2383</v>
      </c>
      <c r="Y698" s="50">
        <v>697</v>
      </c>
    </row>
    <row r="699" spans="1:25" x14ac:dyDescent="0.8">
      <c r="A699" s="46" t="s">
        <v>7306</v>
      </c>
      <c r="B699" s="46" t="str">
        <f>IFERROR(IF(A699="","",A699&amp;COUNTIF(A$2:A699,A699)),"")</f>
        <v>地球科学13</v>
      </c>
      <c r="C699" s="49" t="s">
        <v>5244</v>
      </c>
      <c r="D699" s="50">
        <v>698</v>
      </c>
      <c r="F699" s="49" t="s">
        <v>10</v>
      </c>
      <c r="G699" s="49" t="s">
        <v>1248</v>
      </c>
      <c r="H699" s="49" t="s">
        <v>205</v>
      </c>
      <c r="K699" s="49" t="s">
        <v>5272</v>
      </c>
      <c r="L699" s="49" t="s">
        <v>580</v>
      </c>
      <c r="M699" s="49" t="s">
        <v>581</v>
      </c>
      <c r="O699" s="49" t="s">
        <v>5273</v>
      </c>
      <c r="P699" s="49" t="s">
        <v>5274</v>
      </c>
      <c r="Q699" s="50">
        <v>9800</v>
      </c>
      <c r="R699" s="50">
        <v>10780</v>
      </c>
      <c r="S699" s="49" t="s">
        <v>5275</v>
      </c>
      <c r="T699" s="49" t="s">
        <v>5276</v>
      </c>
      <c r="U699" s="49" t="s">
        <v>5277</v>
      </c>
      <c r="V699" s="49" t="s">
        <v>2383</v>
      </c>
      <c r="Y699" s="50">
        <v>698</v>
      </c>
    </row>
    <row r="700" spans="1:25" x14ac:dyDescent="0.8">
      <c r="A700" s="46" t="s">
        <v>7306</v>
      </c>
      <c r="B700" s="46" t="str">
        <f>IFERROR(IF(A700="","",A700&amp;COUNTIF(A$2:A700,A700)),"")</f>
        <v>地球科学14</v>
      </c>
      <c r="C700" s="49" t="s">
        <v>5244</v>
      </c>
      <c r="D700" s="50">
        <v>699</v>
      </c>
      <c r="F700" s="49" t="s">
        <v>10</v>
      </c>
      <c r="G700" s="49" t="s">
        <v>1248</v>
      </c>
      <c r="H700" s="49" t="s">
        <v>205</v>
      </c>
      <c r="K700" s="49" t="s">
        <v>5278</v>
      </c>
      <c r="L700" s="49" t="s">
        <v>153</v>
      </c>
      <c r="M700" s="49" t="s">
        <v>154</v>
      </c>
      <c r="O700" s="49" t="s">
        <v>207</v>
      </c>
      <c r="P700" s="49" t="s">
        <v>208</v>
      </c>
      <c r="Q700" s="50">
        <v>4900</v>
      </c>
      <c r="R700" s="50">
        <v>5390</v>
      </c>
      <c r="S700" s="49" t="s">
        <v>209</v>
      </c>
      <c r="T700" s="49" t="s">
        <v>82</v>
      </c>
      <c r="U700" s="49" t="s">
        <v>210</v>
      </c>
      <c r="Y700" s="50">
        <v>699</v>
      </c>
    </row>
    <row r="701" spans="1:25" x14ac:dyDescent="0.8">
      <c r="A701" s="46" t="s">
        <v>7306</v>
      </c>
      <c r="B701" s="46" t="str">
        <f>IFERROR(IF(A701="","",A701&amp;COUNTIF(A$2:A701,A701)),"")</f>
        <v>地球科学15</v>
      </c>
      <c r="C701" s="49" t="s">
        <v>5244</v>
      </c>
      <c r="D701" s="50">
        <v>700</v>
      </c>
      <c r="F701" s="49" t="s">
        <v>10</v>
      </c>
      <c r="G701" s="49" t="s">
        <v>1248</v>
      </c>
      <c r="H701" s="49" t="s">
        <v>205</v>
      </c>
      <c r="K701" s="49" t="s">
        <v>5279</v>
      </c>
      <c r="L701" s="49" t="s">
        <v>211</v>
      </c>
      <c r="M701" s="49" t="s">
        <v>212</v>
      </c>
      <c r="O701" s="49" t="s">
        <v>213</v>
      </c>
      <c r="P701" s="49" t="s">
        <v>214</v>
      </c>
      <c r="Q701" s="50">
        <v>5800</v>
      </c>
      <c r="R701" s="50">
        <v>6380</v>
      </c>
      <c r="S701" s="49" t="s">
        <v>215</v>
      </c>
      <c r="T701" s="49" t="s">
        <v>5280</v>
      </c>
      <c r="U701" s="49" t="s">
        <v>216</v>
      </c>
      <c r="Y701" s="50">
        <v>700</v>
      </c>
    </row>
    <row r="702" spans="1:25" x14ac:dyDescent="0.8">
      <c r="A702" s="46" t="s">
        <v>7306</v>
      </c>
      <c r="B702" s="46" t="str">
        <f>IFERROR(IF(A702="","",A702&amp;COUNTIF(A$2:A702,A702)),"")</f>
        <v>地球科学16</v>
      </c>
      <c r="C702" s="49" t="s">
        <v>5244</v>
      </c>
      <c r="D702" s="50">
        <v>701</v>
      </c>
      <c r="F702" s="49" t="s">
        <v>10</v>
      </c>
      <c r="G702" s="49" t="s">
        <v>1248</v>
      </c>
      <c r="H702" s="49" t="s">
        <v>205</v>
      </c>
      <c r="K702" s="49" t="s">
        <v>5281</v>
      </c>
      <c r="L702" s="49" t="s">
        <v>159</v>
      </c>
      <c r="M702" s="49" t="s">
        <v>160</v>
      </c>
      <c r="O702" s="49" t="s">
        <v>1260</v>
      </c>
      <c r="P702" s="49" t="s">
        <v>1261</v>
      </c>
      <c r="Q702" s="50">
        <v>28000</v>
      </c>
      <c r="R702" s="50">
        <v>30800</v>
      </c>
      <c r="S702" s="49" t="s">
        <v>1262</v>
      </c>
      <c r="T702" s="49" t="s">
        <v>943</v>
      </c>
      <c r="U702" s="49" t="s">
        <v>1263</v>
      </c>
      <c r="Y702" s="50">
        <v>701</v>
      </c>
    </row>
    <row r="703" spans="1:25" x14ac:dyDescent="0.8">
      <c r="A703" s="46" t="s">
        <v>7309</v>
      </c>
      <c r="B703" s="46" t="str">
        <f>IFERROR(IF(A703="","",A703&amp;COUNTIF(A$2:A703,A703)),"")</f>
        <v>生物9</v>
      </c>
      <c r="C703" s="49" t="s">
        <v>5244</v>
      </c>
      <c r="D703" s="50">
        <v>702</v>
      </c>
      <c r="F703" s="49" t="s">
        <v>12</v>
      </c>
      <c r="G703" s="49" t="s">
        <v>1265</v>
      </c>
      <c r="H703" s="49" t="s">
        <v>217</v>
      </c>
      <c r="K703" s="49" t="s">
        <v>5282</v>
      </c>
      <c r="L703" s="49" t="s">
        <v>72</v>
      </c>
      <c r="M703" s="49" t="s">
        <v>73</v>
      </c>
      <c r="O703" s="49" t="s">
        <v>5283</v>
      </c>
      <c r="P703" s="49" t="s">
        <v>5284</v>
      </c>
      <c r="Q703" s="50">
        <v>16000</v>
      </c>
      <c r="R703" s="50">
        <v>17600</v>
      </c>
      <c r="S703" s="49" t="s">
        <v>5285</v>
      </c>
      <c r="T703" s="49" t="s">
        <v>245</v>
      </c>
      <c r="U703" s="49" t="s">
        <v>1777</v>
      </c>
      <c r="V703" s="49" t="s">
        <v>2383</v>
      </c>
      <c r="Y703" s="50">
        <v>702</v>
      </c>
    </row>
    <row r="704" spans="1:25" x14ac:dyDescent="0.8">
      <c r="A704" s="46" t="s">
        <v>7309</v>
      </c>
      <c r="B704" s="46" t="str">
        <f>IFERROR(IF(A704="","",A704&amp;COUNTIF(A$2:A704,A704)),"")</f>
        <v>生物10</v>
      </c>
      <c r="C704" s="49" t="s">
        <v>5286</v>
      </c>
      <c r="D704" s="50">
        <v>703</v>
      </c>
      <c r="F704" s="49" t="s">
        <v>12</v>
      </c>
      <c r="G704" s="49" t="s">
        <v>1265</v>
      </c>
      <c r="H704" s="49" t="s">
        <v>217</v>
      </c>
      <c r="K704" s="49" t="s">
        <v>5287</v>
      </c>
      <c r="L704" s="49" t="s">
        <v>72</v>
      </c>
      <c r="M704" s="49" t="s">
        <v>73</v>
      </c>
      <c r="O704" s="49" t="s">
        <v>383</v>
      </c>
      <c r="P704" s="49" t="s">
        <v>384</v>
      </c>
      <c r="Q704" s="50">
        <v>20000</v>
      </c>
      <c r="R704" s="50">
        <v>22000</v>
      </c>
      <c r="S704" s="49" t="s">
        <v>385</v>
      </c>
      <c r="T704" s="49" t="s">
        <v>74</v>
      </c>
      <c r="U704" s="49" t="s">
        <v>386</v>
      </c>
      <c r="Y704" s="50">
        <v>703</v>
      </c>
    </row>
    <row r="705" spans="1:25" x14ac:dyDescent="0.8">
      <c r="A705" s="46" t="s">
        <v>7309</v>
      </c>
      <c r="B705" s="46" t="str">
        <f>IFERROR(IF(A705="","",A705&amp;COUNTIF(A$2:A705,A705)),"")</f>
        <v>生物11</v>
      </c>
      <c r="C705" s="49" t="s">
        <v>5286</v>
      </c>
      <c r="D705" s="50">
        <v>704</v>
      </c>
      <c r="F705" s="49" t="s">
        <v>12</v>
      </c>
      <c r="G705" s="49" t="s">
        <v>1265</v>
      </c>
      <c r="H705" s="49" t="s">
        <v>217</v>
      </c>
      <c r="K705" s="49" t="s">
        <v>5288</v>
      </c>
      <c r="L705" s="49" t="s">
        <v>449</v>
      </c>
      <c r="M705" s="49" t="s">
        <v>450</v>
      </c>
      <c r="O705" s="49" t="s">
        <v>1266</v>
      </c>
      <c r="P705" s="49" t="s">
        <v>5289</v>
      </c>
      <c r="Q705" s="50">
        <v>13000</v>
      </c>
      <c r="R705" s="50">
        <v>14300</v>
      </c>
      <c r="S705" s="49" t="s">
        <v>1267</v>
      </c>
      <c r="T705" s="49" t="s">
        <v>1268</v>
      </c>
      <c r="U705" s="49" t="s">
        <v>1269</v>
      </c>
      <c r="Y705" s="50">
        <v>704</v>
      </c>
    </row>
    <row r="706" spans="1:25" x14ac:dyDescent="0.8">
      <c r="A706" s="46" t="s">
        <v>7309</v>
      </c>
      <c r="B706" s="46" t="str">
        <f>IFERROR(IF(A706="","",A706&amp;COUNTIF(A$2:A706,A706)),"")</f>
        <v>生物12</v>
      </c>
      <c r="C706" s="49" t="s">
        <v>5286</v>
      </c>
      <c r="D706" s="50">
        <v>705</v>
      </c>
      <c r="F706" s="49" t="s">
        <v>12</v>
      </c>
      <c r="G706" s="49" t="s">
        <v>1265</v>
      </c>
      <c r="H706" s="49" t="s">
        <v>217</v>
      </c>
      <c r="K706" s="49" t="s">
        <v>5290</v>
      </c>
      <c r="L706" s="49" t="s">
        <v>1155</v>
      </c>
      <c r="M706" s="49" t="s">
        <v>1156</v>
      </c>
      <c r="O706" s="49" t="s">
        <v>5291</v>
      </c>
      <c r="P706" s="49" t="s">
        <v>5292</v>
      </c>
      <c r="Q706" s="50">
        <v>3800</v>
      </c>
      <c r="R706" s="50">
        <v>4180</v>
      </c>
      <c r="S706" s="49" t="s">
        <v>2604</v>
      </c>
      <c r="T706" s="49" t="s">
        <v>5198</v>
      </c>
      <c r="U706" s="49" t="s">
        <v>307</v>
      </c>
      <c r="V706" s="49" t="s">
        <v>2383</v>
      </c>
      <c r="Y706" s="50">
        <v>705</v>
      </c>
    </row>
    <row r="707" spans="1:25" x14ac:dyDescent="0.8">
      <c r="A707" s="46" t="s">
        <v>7309</v>
      </c>
      <c r="B707" s="46" t="str">
        <f>IFERROR(IF(A707="","",A707&amp;COUNTIF(A$2:A707,A707)),"")</f>
        <v>生物13</v>
      </c>
      <c r="C707" s="49" t="s">
        <v>5286</v>
      </c>
      <c r="D707" s="50">
        <v>706</v>
      </c>
      <c r="F707" s="49" t="s">
        <v>12</v>
      </c>
      <c r="G707" s="49" t="s">
        <v>1265</v>
      </c>
      <c r="H707" s="49" t="s">
        <v>217</v>
      </c>
      <c r="K707" s="49" t="s">
        <v>5293</v>
      </c>
      <c r="L707" s="49" t="s">
        <v>87</v>
      </c>
      <c r="M707" s="49" t="s">
        <v>88</v>
      </c>
      <c r="O707" s="49" t="s">
        <v>219</v>
      </c>
      <c r="P707" s="49" t="s">
        <v>220</v>
      </c>
      <c r="Q707" s="50">
        <v>7800</v>
      </c>
      <c r="R707" s="50">
        <v>8580</v>
      </c>
      <c r="S707" s="49" t="s">
        <v>221</v>
      </c>
      <c r="T707" s="49" t="s">
        <v>122</v>
      </c>
      <c r="U707" s="49" t="s">
        <v>222</v>
      </c>
      <c r="Y707" s="50">
        <v>706</v>
      </c>
    </row>
    <row r="708" spans="1:25" x14ac:dyDescent="0.8">
      <c r="A708" s="46" t="s">
        <v>7309</v>
      </c>
      <c r="B708" s="46" t="str">
        <f>IFERROR(IF(A708="","",A708&amp;COUNTIF(A$2:A708,A708)),"")</f>
        <v>生物14</v>
      </c>
      <c r="C708" s="49" t="s">
        <v>5286</v>
      </c>
      <c r="D708" s="50">
        <v>707</v>
      </c>
      <c r="F708" s="49" t="s">
        <v>12</v>
      </c>
      <c r="G708" s="49" t="s">
        <v>1265</v>
      </c>
      <c r="H708" s="49" t="s">
        <v>217</v>
      </c>
      <c r="K708" s="49" t="s">
        <v>5294</v>
      </c>
      <c r="L708" s="49" t="s">
        <v>87</v>
      </c>
      <c r="M708" s="49" t="s">
        <v>88</v>
      </c>
      <c r="O708" s="49" t="s">
        <v>1273</v>
      </c>
      <c r="P708" s="49" t="s">
        <v>1274</v>
      </c>
      <c r="Q708" s="50">
        <v>8000</v>
      </c>
      <c r="R708" s="50">
        <v>8800</v>
      </c>
      <c r="S708" s="49" t="s">
        <v>1275</v>
      </c>
      <c r="T708" s="49" t="s">
        <v>944</v>
      </c>
      <c r="U708" s="49" t="s">
        <v>423</v>
      </c>
      <c r="Y708" s="50">
        <v>707</v>
      </c>
    </row>
    <row r="709" spans="1:25" x14ac:dyDescent="0.8">
      <c r="A709" s="46" t="s">
        <v>7309</v>
      </c>
      <c r="B709" s="46" t="str">
        <f>IFERROR(IF(A709="","",A709&amp;COUNTIF(A$2:A709,A709)),"")</f>
        <v>生物15</v>
      </c>
      <c r="C709" s="49" t="s">
        <v>5286</v>
      </c>
      <c r="D709" s="50">
        <v>708</v>
      </c>
      <c r="F709" s="49" t="s">
        <v>12</v>
      </c>
      <c r="G709" s="49" t="s">
        <v>1265</v>
      </c>
      <c r="H709" s="49" t="s">
        <v>217</v>
      </c>
      <c r="K709" s="49" t="s">
        <v>5295</v>
      </c>
      <c r="L709" s="49" t="s">
        <v>87</v>
      </c>
      <c r="M709" s="49" t="s">
        <v>88</v>
      </c>
      <c r="O709" s="49" t="s">
        <v>1276</v>
      </c>
      <c r="P709" s="49" t="s">
        <v>1277</v>
      </c>
      <c r="Q709" s="50">
        <v>6000</v>
      </c>
      <c r="R709" s="50">
        <v>6600</v>
      </c>
      <c r="S709" s="49" t="s">
        <v>1278</v>
      </c>
      <c r="T709" s="49" t="s">
        <v>1084</v>
      </c>
      <c r="U709" s="49" t="s">
        <v>1279</v>
      </c>
      <c r="Y709" s="50">
        <v>708</v>
      </c>
    </row>
    <row r="710" spans="1:25" x14ac:dyDescent="0.8">
      <c r="A710" s="46" t="s">
        <v>7309</v>
      </c>
      <c r="B710" s="46" t="str">
        <f>IFERROR(IF(A710="","",A710&amp;COUNTIF(A$2:A710,A710)),"")</f>
        <v>生物16</v>
      </c>
      <c r="C710" s="49" t="s">
        <v>5286</v>
      </c>
      <c r="D710" s="50">
        <v>709</v>
      </c>
      <c r="F710" s="49" t="s">
        <v>12</v>
      </c>
      <c r="G710" s="49" t="s">
        <v>1265</v>
      </c>
      <c r="H710" s="49" t="s">
        <v>217</v>
      </c>
      <c r="K710" s="49" t="s">
        <v>5296</v>
      </c>
      <c r="L710" s="49" t="s">
        <v>87</v>
      </c>
      <c r="M710" s="49" t="s">
        <v>88</v>
      </c>
      <c r="O710" s="49" t="s">
        <v>1280</v>
      </c>
      <c r="P710" s="49" t="s">
        <v>1281</v>
      </c>
      <c r="Q710" s="50">
        <v>13500</v>
      </c>
      <c r="R710" s="50">
        <v>14850</v>
      </c>
      <c r="S710" s="49" t="s">
        <v>1282</v>
      </c>
      <c r="T710" s="49" t="s">
        <v>1084</v>
      </c>
      <c r="U710" s="49" t="s">
        <v>1283</v>
      </c>
      <c r="Y710" s="50">
        <v>709</v>
      </c>
    </row>
    <row r="711" spans="1:25" x14ac:dyDescent="0.8">
      <c r="A711" s="46" t="s">
        <v>7309</v>
      </c>
      <c r="B711" s="46" t="str">
        <f>IFERROR(IF(A711="","",A711&amp;COUNTIF(A$2:A711,A711)),"")</f>
        <v>生物17</v>
      </c>
      <c r="C711" s="49" t="s">
        <v>5286</v>
      </c>
      <c r="D711" s="50">
        <v>710</v>
      </c>
      <c r="F711" s="49" t="s">
        <v>12</v>
      </c>
      <c r="G711" s="49" t="s">
        <v>1265</v>
      </c>
      <c r="H711" s="49" t="s">
        <v>217</v>
      </c>
      <c r="K711" s="49" t="s">
        <v>5297</v>
      </c>
      <c r="L711" s="49" t="s">
        <v>87</v>
      </c>
      <c r="M711" s="49" t="s">
        <v>88</v>
      </c>
      <c r="O711" s="49" t="s">
        <v>1284</v>
      </c>
      <c r="P711" s="49" t="s">
        <v>1285</v>
      </c>
      <c r="Q711" s="50">
        <v>7800</v>
      </c>
      <c r="R711" s="50">
        <v>8580</v>
      </c>
      <c r="S711" s="49" t="s">
        <v>1286</v>
      </c>
      <c r="T711" s="49" t="s">
        <v>1287</v>
      </c>
      <c r="U711" s="49" t="s">
        <v>1288</v>
      </c>
      <c r="Y711" s="50">
        <v>710</v>
      </c>
    </row>
    <row r="712" spans="1:25" x14ac:dyDescent="0.8">
      <c r="A712" s="46" t="s">
        <v>7309</v>
      </c>
      <c r="B712" s="46" t="str">
        <f>IFERROR(IF(A712="","",A712&amp;COUNTIF(A$2:A712,A712)),"")</f>
        <v>生物18</v>
      </c>
      <c r="C712" s="49" t="s">
        <v>5286</v>
      </c>
      <c r="D712" s="50">
        <v>711</v>
      </c>
      <c r="F712" s="49" t="s">
        <v>12</v>
      </c>
      <c r="G712" s="49" t="s">
        <v>1265</v>
      </c>
      <c r="H712" s="49" t="s">
        <v>217</v>
      </c>
      <c r="K712" s="49" t="s">
        <v>5298</v>
      </c>
      <c r="L712" s="49" t="s">
        <v>166</v>
      </c>
      <c r="M712" s="49" t="s">
        <v>167</v>
      </c>
      <c r="O712" s="49" t="s">
        <v>5299</v>
      </c>
      <c r="P712" s="49" t="s">
        <v>5300</v>
      </c>
      <c r="Q712" s="50">
        <v>4500</v>
      </c>
      <c r="R712" s="50">
        <v>4950</v>
      </c>
      <c r="S712" s="49" t="s">
        <v>5301</v>
      </c>
      <c r="T712" s="49" t="s">
        <v>245</v>
      </c>
      <c r="U712" s="49" t="s">
        <v>144</v>
      </c>
      <c r="V712" s="49" t="s">
        <v>2383</v>
      </c>
      <c r="Y712" s="50">
        <v>711</v>
      </c>
    </row>
    <row r="713" spans="1:25" x14ac:dyDescent="0.8">
      <c r="A713" s="46" t="s">
        <v>7309</v>
      </c>
      <c r="B713" s="46" t="str">
        <f>IFERROR(IF(A713="","",A713&amp;COUNTIF(A$2:A713,A713)),"")</f>
        <v>生物19</v>
      </c>
      <c r="C713" s="49" t="s">
        <v>5286</v>
      </c>
      <c r="D713" s="50">
        <v>712</v>
      </c>
      <c r="F713" s="49" t="s">
        <v>12</v>
      </c>
      <c r="G713" s="49" t="s">
        <v>1265</v>
      </c>
      <c r="H713" s="49" t="s">
        <v>217</v>
      </c>
      <c r="K713" s="49" t="s">
        <v>5302</v>
      </c>
      <c r="L713" s="49" t="s">
        <v>166</v>
      </c>
      <c r="M713" s="49" t="s">
        <v>167</v>
      </c>
      <c r="O713" s="49" t="s">
        <v>225</v>
      </c>
      <c r="P713" s="49" t="s">
        <v>226</v>
      </c>
      <c r="Q713" s="50">
        <v>3400</v>
      </c>
      <c r="R713" s="50">
        <v>3740</v>
      </c>
      <c r="S713" s="49" t="s">
        <v>227</v>
      </c>
      <c r="T713" s="49" t="s">
        <v>107</v>
      </c>
      <c r="U713" s="49" t="s">
        <v>144</v>
      </c>
      <c r="Y713" s="50">
        <v>712</v>
      </c>
    </row>
    <row r="714" spans="1:25" x14ac:dyDescent="0.8">
      <c r="A714" s="46" t="s">
        <v>7309</v>
      </c>
      <c r="B714" s="46" t="str">
        <f>IFERROR(IF(A714="","",A714&amp;COUNTIF(A$2:A714,A714)),"")</f>
        <v>生物20</v>
      </c>
      <c r="C714" s="49" t="s">
        <v>5286</v>
      </c>
      <c r="D714" s="50">
        <v>713</v>
      </c>
      <c r="F714" s="49" t="s">
        <v>12</v>
      </c>
      <c r="G714" s="49" t="s">
        <v>1265</v>
      </c>
      <c r="H714" s="49" t="s">
        <v>217</v>
      </c>
      <c r="K714" s="49" t="s">
        <v>5303</v>
      </c>
      <c r="L714" s="49" t="s">
        <v>166</v>
      </c>
      <c r="M714" s="49" t="s">
        <v>167</v>
      </c>
      <c r="O714" s="49" t="s">
        <v>1289</v>
      </c>
      <c r="P714" s="49" t="s">
        <v>1290</v>
      </c>
      <c r="Q714" s="50">
        <v>12000</v>
      </c>
      <c r="R714" s="50">
        <v>13200</v>
      </c>
      <c r="S714" s="49" t="s">
        <v>1291</v>
      </c>
      <c r="T714" s="49" t="s">
        <v>1292</v>
      </c>
      <c r="U714" s="49" t="s">
        <v>1293</v>
      </c>
      <c r="Y714" s="50">
        <v>713</v>
      </c>
    </row>
    <row r="715" spans="1:25" x14ac:dyDescent="0.8">
      <c r="A715" s="46" t="s">
        <v>7309</v>
      </c>
      <c r="B715" s="46" t="str">
        <f>IFERROR(IF(A715="","",A715&amp;COUNTIF(A$2:A715,A715)),"")</f>
        <v>生物21</v>
      </c>
      <c r="C715" s="49" t="s">
        <v>5286</v>
      </c>
      <c r="D715" s="50">
        <v>714</v>
      </c>
      <c r="F715" s="49" t="s">
        <v>12</v>
      </c>
      <c r="G715" s="49" t="s">
        <v>1265</v>
      </c>
      <c r="H715" s="49" t="s">
        <v>217</v>
      </c>
      <c r="K715" s="49" t="s">
        <v>5304</v>
      </c>
      <c r="L715" s="49" t="s">
        <v>1294</v>
      </c>
      <c r="M715" s="49" t="s">
        <v>1295</v>
      </c>
      <c r="O715" s="49" t="s">
        <v>1296</v>
      </c>
      <c r="P715" s="49" t="s">
        <v>1297</v>
      </c>
      <c r="Q715" s="50">
        <v>4200</v>
      </c>
      <c r="R715" s="50">
        <v>4620</v>
      </c>
      <c r="S715" s="49" t="s">
        <v>1298</v>
      </c>
      <c r="T715" s="49" t="s">
        <v>982</v>
      </c>
      <c r="U715" s="49" t="s">
        <v>1299</v>
      </c>
      <c r="Y715" s="50">
        <v>714</v>
      </c>
    </row>
    <row r="716" spans="1:25" x14ac:dyDescent="0.8">
      <c r="A716" s="46" t="s">
        <v>7309</v>
      </c>
      <c r="B716" s="46" t="str">
        <f>IFERROR(IF(A716="","",A716&amp;COUNTIF(A$2:A716,A716)),"")</f>
        <v>生物22</v>
      </c>
      <c r="C716" s="49" t="s">
        <v>5286</v>
      </c>
      <c r="D716" s="50">
        <v>715</v>
      </c>
      <c r="F716" s="49" t="s">
        <v>12</v>
      </c>
      <c r="G716" s="49" t="s">
        <v>1265</v>
      </c>
      <c r="H716" s="49" t="s">
        <v>217</v>
      </c>
      <c r="K716" s="49" t="s">
        <v>5305</v>
      </c>
      <c r="L716" s="49" t="s">
        <v>2582</v>
      </c>
      <c r="M716" s="49" t="s">
        <v>2583</v>
      </c>
      <c r="O716" s="49" t="s">
        <v>5306</v>
      </c>
      <c r="P716" s="49" t="s">
        <v>5307</v>
      </c>
      <c r="Q716" s="50">
        <v>6300</v>
      </c>
      <c r="R716" s="50">
        <v>6930</v>
      </c>
      <c r="S716" s="49" t="s">
        <v>5308</v>
      </c>
      <c r="T716" s="49" t="s">
        <v>245</v>
      </c>
      <c r="U716" s="49" t="s">
        <v>5309</v>
      </c>
      <c r="V716" s="49" t="s">
        <v>2383</v>
      </c>
      <c r="Y716" s="50">
        <v>715</v>
      </c>
    </row>
    <row r="717" spans="1:25" x14ac:dyDescent="0.8">
      <c r="A717" s="46" t="s">
        <v>7309</v>
      </c>
      <c r="B717" s="46" t="str">
        <f>IFERROR(IF(A717="","",A717&amp;COUNTIF(A$2:A717,A717)),"")</f>
        <v>生物23</v>
      </c>
      <c r="C717" s="49" t="s">
        <v>5286</v>
      </c>
      <c r="D717" s="50">
        <v>716</v>
      </c>
      <c r="F717" s="49" t="s">
        <v>12</v>
      </c>
      <c r="G717" s="49" t="s">
        <v>1265</v>
      </c>
      <c r="H717" s="49" t="s">
        <v>217</v>
      </c>
      <c r="K717" s="49" t="s">
        <v>5310</v>
      </c>
      <c r="L717" s="49" t="s">
        <v>211</v>
      </c>
      <c r="M717" s="49" t="s">
        <v>212</v>
      </c>
      <c r="O717" s="49" t="s">
        <v>1302</v>
      </c>
      <c r="P717" s="49" t="s">
        <v>1303</v>
      </c>
      <c r="Q717" s="50">
        <v>5800</v>
      </c>
      <c r="R717" s="50">
        <v>6380</v>
      </c>
      <c r="S717" s="49" t="s">
        <v>1304</v>
      </c>
      <c r="T717" s="49" t="s">
        <v>5311</v>
      </c>
      <c r="U717" s="49" t="s">
        <v>216</v>
      </c>
      <c r="Y717" s="50">
        <v>716</v>
      </c>
    </row>
    <row r="718" spans="1:25" x14ac:dyDescent="0.8">
      <c r="A718" s="46" t="s">
        <v>7309</v>
      </c>
      <c r="B718" s="46" t="str">
        <f>IFERROR(IF(A718="","",A718&amp;COUNTIF(A$2:A718,A718)),"")</f>
        <v>生物24</v>
      </c>
      <c r="C718" s="49" t="s">
        <v>5286</v>
      </c>
      <c r="D718" s="50">
        <v>717</v>
      </c>
      <c r="F718" s="49" t="s">
        <v>12</v>
      </c>
      <c r="G718" s="49" t="s">
        <v>1265</v>
      </c>
      <c r="H718" s="49" t="s">
        <v>217</v>
      </c>
      <c r="K718" s="49" t="s">
        <v>5312</v>
      </c>
      <c r="L718" s="49" t="s">
        <v>211</v>
      </c>
      <c r="M718" s="49" t="s">
        <v>212</v>
      </c>
      <c r="O718" s="49" t="s">
        <v>1305</v>
      </c>
      <c r="P718" s="49" t="s">
        <v>1306</v>
      </c>
      <c r="Q718" s="50">
        <v>5800</v>
      </c>
      <c r="R718" s="50">
        <v>6380</v>
      </c>
      <c r="S718" s="49" t="s">
        <v>1307</v>
      </c>
      <c r="T718" s="49" t="s">
        <v>5313</v>
      </c>
      <c r="U718" s="49" t="s">
        <v>216</v>
      </c>
      <c r="Y718" s="50">
        <v>717</v>
      </c>
    </row>
    <row r="719" spans="1:25" x14ac:dyDescent="0.8">
      <c r="A719" s="46" t="s">
        <v>7309</v>
      </c>
      <c r="B719" s="46" t="str">
        <f>IFERROR(IF(A719="","",A719&amp;COUNTIF(A$2:A719,A719)),"")</f>
        <v>生物25</v>
      </c>
      <c r="C719" s="49" t="s">
        <v>5286</v>
      </c>
      <c r="D719" s="50">
        <v>718</v>
      </c>
      <c r="F719" s="49" t="s">
        <v>12</v>
      </c>
      <c r="G719" s="49" t="s">
        <v>1265</v>
      </c>
      <c r="H719" s="49" t="s">
        <v>217</v>
      </c>
      <c r="K719" s="49" t="s">
        <v>5314</v>
      </c>
      <c r="L719" s="49" t="s">
        <v>211</v>
      </c>
      <c r="M719" s="49" t="s">
        <v>212</v>
      </c>
      <c r="O719" s="49" t="s">
        <v>1308</v>
      </c>
      <c r="P719" s="49" t="s">
        <v>1309</v>
      </c>
      <c r="Q719" s="50">
        <v>5800</v>
      </c>
      <c r="R719" s="50">
        <v>6380</v>
      </c>
      <c r="S719" s="49" t="s">
        <v>1310</v>
      </c>
      <c r="T719" s="49" t="s">
        <v>5315</v>
      </c>
      <c r="U719" s="49" t="s">
        <v>1311</v>
      </c>
      <c r="Y719" s="50">
        <v>718</v>
      </c>
    </row>
    <row r="720" spans="1:25" x14ac:dyDescent="0.8">
      <c r="A720" s="46" t="s">
        <v>7309</v>
      </c>
      <c r="B720" s="46" t="str">
        <f>IFERROR(IF(A720="","",A720&amp;COUNTIF(A$2:A720,A720)),"")</f>
        <v>生物26</v>
      </c>
      <c r="C720" s="49" t="s">
        <v>5316</v>
      </c>
      <c r="D720" s="50">
        <v>719</v>
      </c>
      <c r="F720" s="49" t="s">
        <v>12</v>
      </c>
      <c r="G720" s="49" t="s">
        <v>1265</v>
      </c>
      <c r="H720" s="49" t="s">
        <v>217</v>
      </c>
      <c r="K720" s="49" t="s">
        <v>5317</v>
      </c>
      <c r="L720" s="49" t="s">
        <v>263</v>
      </c>
      <c r="M720" s="49" t="s">
        <v>264</v>
      </c>
      <c r="O720" s="49" t="s">
        <v>5318</v>
      </c>
      <c r="P720" s="49" t="s">
        <v>5319</v>
      </c>
      <c r="Q720" s="50">
        <v>7000</v>
      </c>
      <c r="R720" s="50">
        <v>7700</v>
      </c>
      <c r="S720" s="49" t="s">
        <v>5320</v>
      </c>
      <c r="T720" s="49" t="s">
        <v>5063</v>
      </c>
      <c r="U720" s="49" t="s">
        <v>5321</v>
      </c>
      <c r="V720" s="49" t="s">
        <v>2383</v>
      </c>
      <c r="Y720" s="50">
        <v>719</v>
      </c>
    </row>
    <row r="721" spans="1:25" x14ac:dyDescent="0.8">
      <c r="A721" s="46" t="s">
        <v>7309</v>
      </c>
      <c r="B721" s="46" t="str">
        <f>IFERROR(IF(A721="","",A721&amp;COUNTIF(A$2:A721,A721)),"")</f>
        <v>生物27</v>
      </c>
      <c r="C721" s="49" t="s">
        <v>5316</v>
      </c>
      <c r="D721" s="50">
        <v>720</v>
      </c>
      <c r="F721" s="49" t="s">
        <v>12</v>
      </c>
      <c r="G721" s="49" t="s">
        <v>1265</v>
      </c>
      <c r="H721" s="49" t="s">
        <v>217</v>
      </c>
      <c r="K721" s="49" t="s">
        <v>5322</v>
      </c>
      <c r="L721" s="49" t="s">
        <v>605</v>
      </c>
      <c r="M721" s="49" t="s">
        <v>606</v>
      </c>
      <c r="O721" s="49" t="s">
        <v>1312</v>
      </c>
      <c r="P721" s="49" t="s">
        <v>1313</v>
      </c>
      <c r="Q721" s="50">
        <v>10000</v>
      </c>
      <c r="R721" s="50">
        <v>11000</v>
      </c>
      <c r="S721" s="49" t="s">
        <v>1314</v>
      </c>
      <c r="T721" s="49" t="s">
        <v>5323</v>
      </c>
      <c r="U721" s="49" t="s">
        <v>1315</v>
      </c>
      <c r="Y721" s="50">
        <v>720</v>
      </c>
    </row>
    <row r="722" spans="1:25" x14ac:dyDescent="0.8">
      <c r="A722" s="46" t="s">
        <v>7309</v>
      </c>
      <c r="B722" s="46" t="str">
        <f>IFERROR(IF(A722="","",A722&amp;COUNTIF(A$2:A722,A722)),"")</f>
        <v>生物28</v>
      </c>
      <c r="C722" s="49" t="s">
        <v>5316</v>
      </c>
      <c r="D722" s="50">
        <v>721</v>
      </c>
      <c r="F722" s="49" t="s">
        <v>12</v>
      </c>
      <c r="G722" s="49" t="s">
        <v>1265</v>
      </c>
      <c r="H722" s="49" t="s">
        <v>217</v>
      </c>
      <c r="K722" s="49" t="s">
        <v>5324</v>
      </c>
      <c r="L722" s="49" t="s">
        <v>159</v>
      </c>
      <c r="M722" s="49" t="s">
        <v>160</v>
      </c>
      <c r="O722" s="49" t="s">
        <v>5325</v>
      </c>
      <c r="P722" s="49" t="s">
        <v>5326</v>
      </c>
      <c r="Q722" s="50">
        <v>25000</v>
      </c>
      <c r="R722" s="50">
        <v>27500</v>
      </c>
      <c r="S722" s="49" t="s">
        <v>5327</v>
      </c>
      <c r="T722" s="49" t="s">
        <v>82</v>
      </c>
      <c r="U722" s="49" t="s">
        <v>3237</v>
      </c>
      <c r="V722" s="49" t="s">
        <v>2383</v>
      </c>
      <c r="Y722" s="50">
        <v>721</v>
      </c>
    </row>
    <row r="723" spans="1:25" x14ac:dyDescent="0.8">
      <c r="A723" s="46" t="s">
        <v>7309</v>
      </c>
      <c r="B723" s="46" t="str">
        <f>IFERROR(IF(A723="","",A723&amp;COUNTIF(A$2:A723,A723)),"")</f>
        <v>生物29</v>
      </c>
      <c r="C723" s="49" t="s">
        <v>5316</v>
      </c>
      <c r="D723" s="50">
        <v>722</v>
      </c>
      <c r="F723" s="49" t="s">
        <v>12</v>
      </c>
      <c r="G723" s="49" t="s">
        <v>1265</v>
      </c>
      <c r="H723" s="49" t="s">
        <v>217</v>
      </c>
      <c r="K723" s="49" t="s">
        <v>5328</v>
      </c>
      <c r="L723" s="49" t="s">
        <v>159</v>
      </c>
      <c r="M723" s="49" t="s">
        <v>160</v>
      </c>
      <c r="O723" s="49" t="s">
        <v>5329</v>
      </c>
      <c r="P723" s="49" t="s">
        <v>5330</v>
      </c>
      <c r="Q723" s="50">
        <v>8500</v>
      </c>
      <c r="R723" s="50">
        <v>9350</v>
      </c>
      <c r="S723" s="49" t="s">
        <v>5331</v>
      </c>
      <c r="T723" s="49" t="s">
        <v>5063</v>
      </c>
      <c r="U723" s="49" t="s">
        <v>5332</v>
      </c>
      <c r="V723" s="49" t="s">
        <v>2383</v>
      </c>
      <c r="Y723" s="50">
        <v>722</v>
      </c>
    </row>
    <row r="724" spans="1:25" x14ac:dyDescent="0.8">
      <c r="A724" s="46" t="s">
        <v>7309</v>
      </c>
      <c r="B724" s="46" t="str">
        <f>IFERROR(IF(A724="","",A724&amp;COUNTIF(A$2:A724,A724)),"")</f>
        <v>生物30</v>
      </c>
      <c r="C724" s="49" t="s">
        <v>5316</v>
      </c>
      <c r="D724" s="50">
        <v>723</v>
      </c>
      <c r="F724" s="49" t="s">
        <v>12</v>
      </c>
      <c r="G724" s="49" t="s">
        <v>1265</v>
      </c>
      <c r="H724" s="49" t="s">
        <v>217</v>
      </c>
      <c r="K724" s="49" t="s">
        <v>5333</v>
      </c>
      <c r="L724" s="49" t="s">
        <v>159</v>
      </c>
      <c r="M724" s="49" t="s">
        <v>160</v>
      </c>
      <c r="O724" s="49" t="s">
        <v>5334</v>
      </c>
      <c r="P724" s="49" t="s">
        <v>5335</v>
      </c>
      <c r="Q724" s="50">
        <v>9800</v>
      </c>
      <c r="R724" s="50">
        <v>10780</v>
      </c>
      <c r="S724" s="49" t="s">
        <v>5336</v>
      </c>
      <c r="T724" s="49" t="s">
        <v>122</v>
      </c>
      <c r="U724" s="49" t="s">
        <v>464</v>
      </c>
      <c r="V724" s="49" t="s">
        <v>2383</v>
      </c>
      <c r="Y724" s="50">
        <v>723</v>
      </c>
    </row>
    <row r="725" spans="1:25" x14ac:dyDescent="0.8">
      <c r="A725" s="46" t="s">
        <v>7309</v>
      </c>
      <c r="B725" s="46" t="str">
        <f>IFERROR(IF(A725="","",A725&amp;COUNTIF(A$2:A725,A725)),"")</f>
        <v>生物31</v>
      </c>
      <c r="C725" s="49" t="s">
        <v>5316</v>
      </c>
      <c r="D725" s="50">
        <v>724</v>
      </c>
      <c r="F725" s="49" t="s">
        <v>12</v>
      </c>
      <c r="G725" s="49" t="s">
        <v>1265</v>
      </c>
      <c r="H725" s="49" t="s">
        <v>217</v>
      </c>
      <c r="K725" s="49" t="s">
        <v>5337</v>
      </c>
      <c r="L725" s="49" t="s">
        <v>159</v>
      </c>
      <c r="M725" s="49" t="s">
        <v>160</v>
      </c>
      <c r="O725" s="49" t="s">
        <v>1316</v>
      </c>
      <c r="P725" s="49" t="s">
        <v>1317</v>
      </c>
      <c r="Q725" s="50">
        <v>20000</v>
      </c>
      <c r="R725" s="50">
        <v>22000</v>
      </c>
      <c r="S725" s="49" t="s">
        <v>1318</v>
      </c>
      <c r="T725" s="49" t="s">
        <v>1319</v>
      </c>
      <c r="U725" s="49" t="s">
        <v>1320</v>
      </c>
      <c r="Y725" s="50">
        <v>724</v>
      </c>
    </row>
    <row r="726" spans="1:25" x14ac:dyDescent="0.8">
      <c r="A726" s="46" t="s">
        <v>7309</v>
      </c>
      <c r="B726" s="46" t="str">
        <f>IFERROR(IF(A726="","",A726&amp;COUNTIF(A$2:A726,A726)),"")</f>
        <v>生物32</v>
      </c>
      <c r="C726" s="49" t="s">
        <v>5316</v>
      </c>
      <c r="D726" s="50">
        <v>725</v>
      </c>
      <c r="F726" s="49" t="s">
        <v>12</v>
      </c>
      <c r="G726" s="49" t="s">
        <v>1265</v>
      </c>
      <c r="H726" s="49" t="s">
        <v>217</v>
      </c>
      <c r="K726" s="49" t="s">
        <v>5338</v>
      </c>
      <c r="L726" s="49" t="s">
        <v>159</v>
      </c>
      <c r="M726" s="49" t="s">
        <v>160</v>
      </c>
      <c r="O726" s="49" t="s">
        <v>1321</v>
      </c>
      <c r="P726" s="49" t="s">
        <v>1322</v>
      </c>
      <c r="Q726" s="50">
        <v>20000</v>
      </c>
      <c r="R726" s="50">
        <v>22000</v>
      </c>
      <c r="S726" s="49" t="s">
        <v>1323</v>
      </c>
      <c r="T726" s="49" t="s">
        <v>1092</v>
      </c>
      <c r="U726" s="49" t="s">
        <v>1324</v>
      </c>
      <c r="Y726" s="50">
        <v>725</v>
      </c>
    </row>
    <row r="727" spans="1:25" x14ac:dyDescent="0.8">
      <c r="A727" s="46" t="s">
        <v>7309</v>
      </c>
      <c r="B727" s="46" t="str">
        <f>IFERROR(IF(A727="","",A727&amp;COUNTIF(A$2:A727,A727)),"")</f>
        <v>生物33</v>
      </c>
      <c r="C727" s="49" t="s">
        <v>5316</v>
      </c>
      <c r="D727" s="50">
        <v>726</v>
      </c>
      <c r="F727" s="49" t="s">
        <v>12</v>
      </c>
      <c r="G727" s="49" t="s">
        <v>1265</v>
      </c>
      <c r="H727" s="49" t="s">
        <v>217</v>
      </c>
      <c r="K727" s="49" t="s">
        <v>5339</v>
      </c>
      <c r="L727" s="49" t="s">
        <v>159</v>
      </c>
      <c r="M727" s="49" t="s">
        <v>160</v>
      </c>
      <c r="O727" s="49" t="s">
        <v>1325</v>
      </c>
      <c r="P727" s="49" t="s">
        <v>1326</v>
      </c>
      <c r="Q727" s="50">
        <v>16000</v>
      </c>
      <c r="R727" s="50">
        <v>17600</v>
      </c>
      <c r="S727" s="49" t="s">
        <v>1327</v>
      </c>
      <c r="T727" s="49" t="s">
        <v>1270</v>
      </c>
      <c r="U727" s="49" t="s">
        <v>1328</v>
      </c>
      <c r="Y727" s="50">
        <v>726</v>
      </c>
    </row>
    <row r="728" spans="1:25" x14ac:dyDescent="0.8">
      <c r="A728" s="46" t="s">
        <v>7309</v>
      </c>
      <c r="B728" s="46" t="str">
        <f>IFERROR(IF(A728="","",A728&amp;COUNTIF(A$2:A728,A728)),"")</f>
        <v>生物34</v>
      </c>
      <c r="C728" s="49" t="s">
        <v>5316</v>
      </c>
      <c r="D728" s="50">
        <v>727</v>
      </c>
      <c r="F728" s="49" t="s">
        <v>12</v>
      </c>
      <c r="G728" s="49" t="s">
        <v>1265</v>
      </c>
      <c r="H728" s="49" t="s">
        <v>217</v>
      </c>
      <c r="I728" s="49" t="s">
        <v>249</v>
      </c>
      <c r="J728" s="49"/>
      <c r="K728" s="49" t="s">
        <v>5340</v>
      </c>
      <c r="L728" s="49" t="s">
        <v>5341</v>
      </c>
      <c r="M728" s="49" t="s">
        <v>5342</v>
      </c>
      <c r="O728" s="49" t="s">
        <v>5343</v>
      </c>
      <c r="P728" s="49" t="s">
        <v>5344</v>
      </c>
      <c r="Q728" s="50">
        <v>14000</v>
      </c>
      <c r="R728" s="50">
        <v>15400</v>
      </c>
      <c r="S728" s="49" t="s">
        <v>5345</v>
      </c>
      <c r="T728" s="49" t="s">
        <v>5346</v>
      </c>
      <c r="U728" s="49" t="s">
        <v>5347</v>
      </c>
      <c r="V728" s="49" t="s">
        <v>2383</v>
      </c>
      <c r="Y728" s="50">
        <v>727</v>
      </c>
    </row>
    <row r="729" spans="1:25" x14ac:dyDescent="0.8">
      <c r="A729" s="46" t="s">
        <v>7309</v>
      </c>
      <c r="B729" s="46" t="str">
        <f>IFERROR(IF(A729="","",A729&amp;COUNTIF(A$2:A729,A729)),"")</f>
        <v>生物35</v>
      </c>
      <c r="C729" s="49" t="s">
        <v>5316</v>
      </c>
      <c r="D729" s="50">
        <v>728</v>
      </c>
      <c r="F729" s="49" t="s">
        <v>12</v>
      </c>
      <c r="G729" s="49" t="s">
        <v>1265</v>
      </c>
      <c r="H729" s="49" t="s">
        <v>217</v>
      </c>
      <c r="I729" s="49" t="s">
        <v>249</v>
      </c>
      <c r="J729" s="49"/>
      <c r="K729" s="49" t="s">
        <v>5348</v>
      </c>
      <c r="L729" s="49" t="s">
        <v>5341</v>
      </c>
      <c r="M729" s="49" t="s">
        <v>5342</v>
      </c>
      <c r="O729" s="49" t="s">
        <v>5349</v>
      </c>
      <c r="P729" s="49" t="s">
        <v>5350</v>
      </c>
      <c r="Q729" s="50">
        <v>20000</v>
      </c>
      <c r="R729" s="50">
        <v>22000</v>
      </c>
      <c r="S729" s="49" t="s">
        <v>5351</v>
      </c>
      <c r="T729" s="49" t="s">
        <v>5352</v>
      </c>
      <c r="U729" s="49" t="s">
        <v>5353</v>
      </c>
      <c r="V729" s="49" t="s">
        <v>2383</v>
      </c>
      <c r="Y729" s="50">
        <v>728</v>
      </c>
    </row>
    <row r="730" spans="1:25" x14ac:dyDescent="0.8">
      <c r="A730" s="46" t="s">
        <v>7309</v>
      </c>
      <c r="B730" s="46" t="str">
        <f>IFERROR(IF(A730="","",A730&amp;COUNTIF(A$2:A730,A730)),"")</f>
        <v>生物36</v>
      </c>
      <c r="C730" s="49" t="s">
        <v>5316</v>
      </c>
      <c r="D730" s="50">
        <v>729</v>
      </c>
      <c r="F730" s="49" t="s">
        <v>12</v>
      </c>
      <c r="G730" s="49" t="s">
        <v>1265</v>
      </c>
      <c r="H730" s="49" t="s">
        <v>217</v>
      </c>
      <c r="I730" s="49" t="s">
        <v>249</v>
      </c>
      <c r="J730" s="49"/>
      <c r="K730" s="49" t="s">
        <v>5354</v>
      </c>
      <c r="L730" s="49" t="s">
        <v>5341</v>
      </c>
      <c r="M730" s="49" t="s">
        <v>5342</v>
      </c>
      <c r="O730" s="49" t="s">
        <v>5355</v>
      </c>
      <c r="P730" s="49" t="s">
        <v>5356</v>
      </c>
      <c r="Q730" s="50">
        <v>9000</v>
      </c>
      <c r="R730" s="50">
        <v>9900</v>
      </c>
      <c r="S730" s="49" t="s">
        <v>5357</v>
      </c>
      <c r="T730" s="49" t="s">
        <v>5315</v>
      </c>
      <c r="U730" s="49" t="s">
        <v>2600</v>
      </c>
      <c r="V730" s="49" t="s">
        <v>2383</v>
      </c>
      <c r="Y730" s="50">
        <v>729</v>
      </c>
    </row>
    <row r="731" spans="1:25" x14ac:dyDescent="0.8">
      <c r="A731" s="46" t="s">
        <v>7312</v>
      </c>
      <c r="B731" s="46" t="str">
        <f>IFERROR(IF(A731="","",A731&amp;COUNTIF(A$2:A731,A731)),"")</f>
        <v>生命科学10</v>
      </c>
      <c r="C731" s="49" t="s">
        <v>5316</v>
      </c>
      <c r="D731" s="50">
        <v>730</v>
      </c>
      <c r="F731" s="49" t="s">
        <v>14</v>
      </c>
      <c r="G731" s="49" t="s">
        <v>1329</v>
      </c>
      <c r="H731" s="49" t="s">
        <v>229</v>
      </c>
      <c r="K731" s="49" t="s">
        <v>5358</v>
      </c>
      <c r="L731" s="49" t="s">
        <v>72</v>
      </c>
      <c r="M731" s="49" t="s">
        <v>73</v>
      </c>
      <c r="O731" s="49" t="s">
        <v>5359</v>
      </c>
      <c r="P731" s="49" t="s">
        <v>5360</v>
      </c>
      <c r="Q731" s="50">
        <v>12000</v>
      </c>
      <c r="R731" s="50">
        <v>13200</v>
      </c>
      <c r="S731" s="49" t="s">
        <v>5361</v>
      </c>
      <c r="T731" s="49" t="s">
        <v>96</v>
      </c>
      <c r="U731" s="49" t="s">
        <v>1482</v>
      </c>
      <c r="V731" s="49" t="s">
        <v>2383</v>
      </c>
      <c r="Y731" s="50">
        <v>730</v>
      </c>
    </row>
    <row r="732" spans="1:25" x14ac:dyDescent="0.8">
      <c r="A732" s="46" t="s">
        <v>7312</v>
      </c>
      <c r="B732" s="46" t="str">
        <f>IFERROR(IF(A732="","",A732&amp;COUNTIF(A$2:A732,A732)),"")</f>
        <v>生命科学11</v>
      </c>
      <c r="C732" s="49" t="s">
        <v>5316</v>
      </c>
      <c r="D732" s="50">
        <v>731</v>
      </c>
      <c r="F732" s="49" t="s">
        <v>14</v>
      </c>
      <c r="G732" s="49" t="s">
        <v>1329</v>
      </c>
      <c r="H732" s="49" t="s">
        <v>229</v>
      </c>
      <c r="K732" s="49" t="s">
        <v>5362</v>
      </c>
      <c r="L732" s="49" t="s">
        <v>72</v>
      </c>
      <c r="M732" s="49" t="s">
        <v>73</v>
      </c>
      <c r="O732" s="49" t="s">
        <v>5363</v>
      </c>
      <c r="P732" s="49" t="s">
        <v>5364</v>
      </c>
      <c r="Q732" s="50">
        <v>15000</v>
      </c>
      <c r="R732" s="50">
        <v>16500</v>
      </c>
      <c r="S732" s="49" t="s">
        <v>5365</v>
      </c>
      <c r="T732" s="49" t="s">
        <v>161</v>
      </c>
      <c r="U732" s="49" t="s">
        <v>846</v>
      </c>
      <c r="V732" s="49" t="s">
        <v>2383</v>
      </c>
      <c r="Y732" s="50">
        <v>731</v>
      </c>
    </row>
    <row r="733" spans="1:25" x14ac:dyDescent="0.8">
      <c r="A733" s="46" t="s">
        <v>7312</v>
      </c>
      <c r="B733" s="46" t="str">
        <f>IFERROR(IF(A733="","",A733&amp;COUNTIF(A$2:A733,A733)),"")</f>
        <v>生命科学12</v>
      </c>
      <c r="C733" s="49" t="s">
        <v>5316</v>
      </c>
      <c r="D733" s="50">
        <v>732</v>
      </c>
      <c r="F733" s="49" t="s">
        <v>14</v>
      </c>
      <c r="G733" s="49" t="s">
        <v>1329</v>
      </c>
      <c r="H733" s="49" t="s">
        <v>229</v>
      </c>
      <c r="K733" s="49" t="s">
        <v>5366</v>
      </c>
      <c r="L733" s="49" t="s">
        <v>72</v>
      </c>
      <c r="M733" s="49" t="s">
        <v>73</v>
      </c>
      <c r="O733" s="49" t="s">
        <v>230</v>
      </c>
      <c r="P733" s="49" t="s">
        <v>231</v>
      </c>
      <c r="Q733" s="50">
        <v>12000</v>
      </c>
      <c r="R733" s="50">
        <v>13200</v>
      </c>
      <c r="S733" s="49" t="s">
        <v>232</v>
      </c>
      <c r="T733" s="49" t="s">
        <v>107</v>
      </c>
      <c r="U733" s="49" t="s">
        <v>233</v>
      </c>
      <c r="Y733" s="50">
        <v>732</v>
      </c>
    </row>
    <row r="734" spans="1:25" x14ac:dyDescent="0.8">
      <c r="A734" s="46" t="s">
        <v>7312</v>
      </c>
      <c r="B734" s="46" t="str">
        <f>IFERROR(IF(A734="","",A734&amp;COUNTIF(A$2:A734,A734)),"")</f>
        <v>生命科学13</v>
      </c>
      <c r="C734" s="49" t="s">
        <v>5367</v>
      </c>
      <c r="D734" s="50">
        <v>733</v>
      </c>
      <c r="F734" s="49" t="s">
        <v>14</v>
      </c>
      <c r="G734" s="49" t="s">
        <v>1329</v>
      </c>
      <c r="H734" s="49" t="s">
        <v>229</v>
      </c>
      <c r="K734" s="49" t="s">
        <v>5368</v>
      </c>
      <c r="L734" s="49" t="s">
        <v>72</v>
      </c>
      <c r="M734" s="49" t="s">
        <v>73</v>
      </c>
      <c r="O734" s="49" t="s">
        <v>1330</v>
      </c>
      <c r="P734" s="49" t="s">
        <v>1331</v>
      </c>
      <c r="Q734" s="50">
        <v>9000</v>
      </c>
      <c r="R734" s="50">
        <v>9900</v>
      </c>
      <c r="S734" s="49" t="s">
        <v>1332</v>
      </c>
      <c r="T734" s="49" t="s">
        <v>1100</v>
      </c>
      <c r="U734" s="49" t="s">
        <v>882</v>
      </c>
      <c r="Y734" s="50">
        <v>733</v>
      </c>
    </row>
    <row r="735" spans="1:25" x14ac:dyDescent="0.8">
      <c r="A735" s="46" t="s">
        <v>7312</v>
      </c>
      <c r="B735" s="46" t="str">
        <f>IFERROR(IF(A735="","",A735&amp;COUNTIF(A$2:A735,A735)),"")</f>
        <v>生命科学14</v>
      </c>
      <c r="C735" s="49" t="s">
        <v>5367</v>
      </c>
      <c r="D735" s="50">
        <v>734</v>
      </c>
      <c r="F735" s="49" t="s">
        <v>14</v>
      </c>
      <c r="G735" s="49" t="s">
        <v>1329</v>
      </c>
      <c r="H735" s="49" t="s">
        <v>229</v>
      </c>
      <c r="K735" s="49" t="s">
        <v>5369</v>
      </c>
      <c r="L735" s="49" t="s">
        <v>1294</v>
      </c>
      <c r="M735" s="49" t="s">
        <v>1295</v>
      </c>
      <c r="O735" s="49" t="s">
        <v>1365</v>
      </c>
      <c r="P735" s="49" t="s">
        <v>1366</v>
      </c>
      <c r="Q735" s="50">
        <v>4200</v>
      </c>
      <c r="R735" s="50">
        <v>4620</v>
      </c>
      <c r="S735" s="49" t="s">
        <v>1367</v>
      </c>
      <c r="T735" s="49" t="s">
        <v>1158</v>
      </c>
      <c r="U735" s="49" t="s">
        <v>1368</v>
      </c>
      <c r="Y735" s="50">
        <v>734</v>
      </c>
    </row>
    <row r="736" spans="1:25" x14ac:dyDescent="0.8">
      <c r="A736" s="46" t="s">
        <v>7312</v>
      </c>
      <c r="B736" s="46" t="str">
        <f>IFERROR(IF(A736="","",A736&amp;COUNTIF(A$2:A736,A736)),"")</f>
        <v>生命科学15</v>
      </c>
      <c r="C736" s="49" t="s">
        <v>5367</v>
      </c>
      <c r="D736" s="50">
        <v>735</v>
      </c>
      <c r="F736" s="49" t="s">
        <v>14</v>
      </c>
      <c r="G736" s="49" t="s">
        <v>1329</v>
      </c>
      <c r="H736" s="49" t="s">
        <v>229</v>
      </c>
      <c r="K736" s="49" t="s">
        <v>5370</v>
      </c>
      <c r="L736" s="49" t="s">
        <v>151</v>
      </c>
      <c r="M736" s="49" t="s">
        <v>152</v>
      </c>
      <c r="O736" s="49" t="s">
        <v>5371</v>
      </c>
      <c r="P736" s="49" t="s">
        <v>5372</v>
      </c>
      <c r="Q736" s="50">
        <v>2700</v>
      </c>
      <c r="R736" s="50">
        <v>2970</v>
      </c>
      <c r="S736" s="49" t="s">
        <v>5373</v>
      </c>
      <c r="T736" s="49" t="s">
        <v>938</v>
      </c>
      <c r="U736" s="49" t="s">
        <v>5374</v>
      </c>
      <c r="V736" s="49" t="s">
        <v>2383</v>
      </c>
      <c r="Y736" s="50">
        <v>735</v>
      </c>
    </row>
    <row r="737" spans="1:25" x14ac:dyDescent="0.8">
      <c r="A737" s="46" t="s">
        <v>7312</v>
      </c>
      <c r="B737" s="46" t="str">
        <f>IFERROR(IF(A737="","",A737&amp;COUNTIF(A$2:A737,A737)),"")</f>
        <v>生命科学16</v>
      </c>
      <c r="C737" s="49" t="s">
        <v>5367</v>
      </c>
      <c r="D737" s="50">
        <v>736</v>
      </c>
      <c r="F737" s="49" t="s">
        <v>14</v>
      </c>
      <c r="G737" s="49" t="s">
        <v>1329</v>
      </c>
      <c r="H737" s="49" t="s">
        <v>229</v>
      </c>
      <c r="K737" s="49" t="s">
        <v>5375</v>
      </c>
      <c r="L737" s="49" t="s">
        <v>153</v>
      </c>
      <c r="M737" s="49" t="s">
        <v>154</v>
      </c>
      <c r="O737" s="49" t="s">
        <v>234</v>
      </c>
      <c r="P737" s="49" t="s">
        <v>235</v>
      </c>
      <c r="Q737" s="50">
        <v>8700</v>
      </c>
      <c r="R737" s="50">
        <v>9570</v>
      </c>
      <c r="S737" s="49" t="s">
        <v>236</v>
      </c>
      <c r="T737" s="49" t="s">
        <v>82</v>
      </c>
      <c r="U737" s="49" t="s">
        <v>237</v>
      </c>
      <c r="Y737" s="50">
        <v>736</v>
      </c>
    </row>
    <row r="738" spans="1:25" x14ac:dyDescent="0.8">
      <c r="A738" s="46" t="s">
        <v>7312</v>
      </c>
      <c r="B738" s="46" t="str">
        <f>IFERROR(IF(A738="","",A738&amp;COUNTIF(A$2:A738,A738)),"")</f>
        <v>生命科学17</v>
      </c>
      <c r="C738" s="49" t="s">
        <v>5367</v>
      </c>
      <c r="D738" s="50">
        <v>737</v>
      </c>
      <c r="F738" s="49" t="s">
        <v>14</v>
      </c>
      <c r="G738" s="49" t="s">
        <v>1329</v>
      </c>
      <c r="H738" s="49" t="s">
        <v>229</v>
      </c>
      <c r="K738" s="49" t="s">
        <v>5376</v>
      </c>
      <c r="L738" s="49" t="s">
        <v>153</v>
      </c>
      <c r="M738" s="49" t="s">
        <v>154</v>
      </c>
      <c r="O738" s="49" t="s">
        <v>1335</v>
      </c>
      <c r="P738" s="49" t="s">
        <v>1336</v>
      </c>
      <c r="Q738" s="50">
        <v>4900</v>
      </c>
      <c r="R738" s="50">
        <v>5390</v>
      </c>
      <c r="S738" s="49" t="s">
        <v>1337</v>
      </c>
      <c r="T738" s="49" t="s">
        <v>948</v>
      </c>
      <c r="U738" s="49" t="s">
        <v>197</v>
      </c>
      <c r="Y738" s="50">
        <v>737</v>
      </c>
    </row>
    <row r="739" spans="1:25" x14ac:dyDescent="0.8">
      <c r="A739" s="46" t="s">
        <v>7312</v>
      </c>
      <c r="B739" s="46" t="str">
        <f>IFERROR(IF(A739="","",A739&amp;COUNTIF(A$2:A739,A739)),"")</f>
        <v>生命科学18</v>
      </c>
      <c r="C739" s="49" t="s">
        <v>5367</v>
      </c>
      <c r="D739" s="50">
        <v>738</v>
      </c>
      <c r="F739" s="49" t="s">
        <v>14</v>
      </c>
      <c r="G739" s="49" t="s">
        <v>1329</v>
      </c>
      <c r="H739" s="49" t="s">
        <v>229</v>
      </c>
      <c r="K739" s="49" t="s">
        <v>5377</v>
      </c>
      <c r="L739" s="49" t="s">
        <v>153</v>
      </c>
      <c r="M739" s="49" t="s">
        <v>154</v>
      </c>
      <c r="O739" s="49" t="s">
        <v>1338</v>
      </c>
      <c r="P739" s="49" t="s">
        <v>1339</v>
      </c>
      <c r="Q739" s="50">
        <v>6400</v>
      </c>
      <c r="R739" s="50">
        <v>7040</v>
      </c>
      <c r="S739" s="49" t="s">
        <v>1340</v>
      </c>
      <c r="T739" s="49" t="s">
        <v>948</v>
      </c>
      <c r="U739" s="49" t="s">
        <v>1341</v>
      </c>
      <c r="Y739" s="50">
        <v>738</v>
      </c>
    </row>
    <row r="740" spans="1:25" x14ac:dyDescent="0.8">
      <c r="A740" s="46" t="s">
        <v>7312</v>
      </c>
      <c r="B740" s="46" t="str">
        <f>IFERROR(IF(A740="","",A740&amp;COUNTIF(A$2:A740,A740)),"")</f>
        <v>生命科学19</v>
      </c>
      <c r="C740" s="49" t="s">
        <v>5367</v>
      </c>
      <c r="D740" s="50">
        <v>739</v>
      </c>
      <c r="F740" s="49" t="s">
        <v>14</v>
      </c>
      <c r="G740" s="49" t="s">
        <v>1329</v>
      </c>
      <c r="H740" s="49" t="s">
        <v>229</v>
      </c>
      <c r="K740" s="49" t="s">
        <v>5378</v>
      </c>
      <c r="L740" s="49" t="s">
        <v>153</v>
      </c>
      <c r="M740" s="49" t="s">
        <v>154</v>
      </c>
      <c r="O740" s="49" t="s">
        <v>1342</v>
      </c>
      <c r="P740" s="49" t="s">
        <v>1343</v>
      </c>
      <c r="Q740" s="50">
        <v>6800</v>
      </c>
      <c r="R740" s="50">
        <v>7480</v>
      </c>
      <c r="S740" s="49" t="s">
        <v>1344</v>
      </c>
      <c r="T740" s="49" t="s">
        <v>1058</v>
      </c>
      <c r="U740" s="49" t="s">
        <v>1345</v>
      </c>
      <c r="Y740" s="50">
        <v>739</v>
      </c>
    </row>
    <row r="741" spans="1:25" x14ac:dyDescent="0.8">
      <c r="A741" s="46" t="s">
        <v>7312</v>
      </c>
      <c r="B741" s="46" t="str">
        <f>IFERROR(IF(A741="","",A741&amp;COUNTIF(A$2:A741,A741)),"")</f>
        <v>生命科学20</v>
      </c>
      <c r="C741" s="49" t="s">
        <v>5367</v>
      </c>
      <c r="D741" s="50">
        <v>740</v>
      </c>
      <c r="F741" s="49" t="s">
        <v>14</v>
      </c>
      <c r="G741" s="49" t="s">
        <v>1329</v>
      </c>
      <c r="H741" s="49" t="s">
        <v>229</v>
      </c>
      <c r="K741" s="49" t="s">
        <v>5379</v>
      </c>
      <c r="L741" s="49" t="s">
        <v>153</v>
      </c>
      <c r="M741" s="49" t="s">
        <v>154</v>
      </c>
      <c r="O741" s="49" t="s">
        <v>1346</v>
      </c>
      <c r="P741" s="49" t="s">
        <v>1347</v>
      </c>
      <c r="Q741" s="50">
        <v>4400</v>
      </c>
      <c r="R741" s="50">
        <v>4840</v>
      </c>
      <c r="S741" s="49" t="s">
        <v>1348</v>
      </c>
      <c r="T741" s="49" t="s">
        <v>957</v>
      </c>
      <c r="U741" s="49" t="s">
        <v>1349</v>
      </c>
      <c r="Y741" s="50">
        <v>740</v>
      </c>
    </row>
    <row r="742" spans="1:25" x14ac:dyDescent="0.8">
      <c r="A742" s="46" t="s">
        <v>7312</v>
      </c>
      <c r="B742" s="46" t="str">
        <f>IFERROR(IF(A742="","",A742&amp;COUNTIF(A$2:A742,A742)),"")</f>
        <v>生命科学21</v>
      </c>
      <c r="C742" s="49" t="s">
        <v>5367</v>
      </c>
      <c r="D742" s="50">
        <v>741</v>
      </c>
      <c r="F742" s="49" t="s">
        <v>14</v>
      </c>
      <c r="G742" s="49" t="s">
        <v>1329</v>
      </c>
      <c r="H742" s="49" t="s">
        <v>229</v>
      </c>
      <c r="K742" s="49" t="s">
        <v>5380</v>
      </c>
      <c r="L742" s="49" t="s">
        <v>153</v>
      </c>
      <c r="M742" s="49" t="s">
        <v>154</v>
      </c>
      <c r="O742" s="49" t="s">
        <v>1350</v>
      </c>
      <c r="P742" s="49" t="s">
        <v>1351</v>
      </c>
      <c r="Q742" s="50">
        <v>7900</v>
      </c>
      <c r="R742" s="50">
        <v>8690</v>
      </c>
      <c r="S742" s="49" t="s">
        <v>1352</v>
      </c>
      <c r="T742" s="49" t="s">
        <v>1105</v>
      </c>
      <c r="U742" s="49" t="s">
        <v>1353</v>
      </c>
      <c r="Y742" s="50">
        <v>741</v>
      </c>
    </row>
    <row r="743" spans="1:25" x14ac:dyDescent="0.8">
      <c r="A743" s="46" t="s">
        <v>7312</v>
      </c>
      <c r="B743" s="46" t="str">
        <f>IFERROR(IF(A743="","",A743&amp;COUNTIF(A$2:A743,A743)),"")</f>
        <v>生命科学22</v>
      </c>
      <c r="C743" s="49" t="s">
        <v>5367</v>
      </c>
      <c r="D743" s="50">
        <v>742</v>
      </c>
      <c r="F743" s="49" t="s">
        <v>14</v>
      </c>
      <c r="G743" s="49" t="s">
        <v>1329</v>
      </c>
      <c r="H743" s="49" t="s">
        <v>229</v>
      </c>
      <c r="K743" s="49" t="s">
        <v>5381</v>
      </c>
      <c r="L743" s="49" t="s">
        <v>238</v>
      </c>
      <c r="M743" s="49" t="s">
        <v>239</v>
      </c>
      <c r="O743" s="49" t="s">
        <v>5382</v>
      </c>
      <c r="P743" s="49" t="s">
        <v>5383</v>
      </c>
      <c r="Q743" s="50">
        <v>5000</v>
      </c>
      <c r="R743" s="50">
        <v>5500</v>
      </c>
      <c r="S743" s="49" t="s">
        <v>5384</v>
      </c>
      <c r="T743" s="49" t="s">
        <v>245</v>
      </c>
      <c r="U743" s="49" t="s">
        <v>1345</v>
      </c>
      <c r="V743" s="49" t="s">
        <v>2383</v>
      </c>
      <c r="Y743" s="50">
        <v>742</v>
      </c>
    </row>
    <row r="744" spans="1:25" x14ac:dyDescent="0.8">
      <c r="A744" s="46" t="s">
        <v>7312</v>
      </c>
      <c r="B744" s="46" t="str">
        <f>IFERROR(IF(A744="","",A744&amp;COUNTIF(A$2:A744,A744)),"")</f>
        <v>生命科学23</v>
      </c>
      <c r="C744" s="49" t="s">
        <v>5367</v>
      </c>
      <c r="D744" s="50">
        <v>743</v>
      </c>
      <c r="F744" s="49" t="s">
        <v>14</v>
      </c>
      <c r="G744" s="49" t="s">
        <v>1329</v>
      </c>
      <c r="H744" s="49" t="s">
        <v>229</v>
      </c>
      <c r="K744" s="49" t="s">
        <v>5385</v>
      </c>
      <c r="L744" s="49" t="s">
        <v>238</v>
      </c>
      <c r="M744" s="49" t="s">
        <v>239</v>
      </c>
      <c r="O744" s="49" t="s">
        <v>242</v>
      </c>
      <c r="P744" s="49" t="s">
        <v>243</v>
      </c>
      <c r="Q744" s="50">
        <v>5400</v>
      </c>
      <c r="R744" s="50">
        <v>5940</v>
      </c>
      <c r="S744" s="49" t="s">
        <v>244</v>
      </c>
      <c r="T744" s="49" t="s">
        <v>245</v>
      </c>
      <c r="U744" s="49" t="s">
        <v>246</v>
      </c>
      <c r="Y744" s="50">
        <v>743</v>
      </c>
    </row>
    <row r="745" spans="1:25" x14ac:dyDescent="0.8">
      <c r="A745" s="46" t="s">
        <v>7312</v>
      </c>
      <c r="B745" s="46" t="str">
        <f>IFERROR(IF(A745="","",A745&amp;COUNTIF(A$2:A745,A745)),"")</f>
        <v>生命科学24</v>
      </c>
      <c r="C745" s="49" t="s">
        <v>5367</v>
      </c>
      <c r="D745" s="50">
        <v>744</v>
      </c>
      <c r="F745" s="49" t="s">
        <v>14</v>
      </c>
      <c r="G745" s="49" t="s">
        <v>1329</v>
      </c>
      <c r="H745" s="49" t="s">
        <v>229</v>
      </c>
      <c r="K745" s="49" t="s">
        <v>5386</v>
      </c>
      <c r="L745" s="49" t="s">
        <v>250</v>
      </c>
      <c r="M745" s="49" t="s">
        <v>251</v>
      </c>
      <c r="O745" s="49" t="s">
        <v>252</v>
      </c>
      <c r="P745" s="49" t="s">
        <v>253</v>
      </c>
      <c r="Q745" s="50">
        <v>8000</v>
      </c>
      <c r="R745" s="50">
        <v>8800</v>
      </c>
      <c r="S745" s="49" t="s">
        <v>254</v>
      </c>
      <c r="T745" s="49" t="s">
        <v>148</v>
      </c>
      <c r="U745" s="49" t="s">
        <v>255</v>
      </c>
      <c r="Y745" s="50">
        <v>744</v>
      </c>
    </row>
    <row r="746" spans="1:25" x14ac:dyDescent="0.8">
      <c r="A746" s="46" t="s">
        <v>7312</v>
      </c>
      <c r="B746" s="46" t="str">
        <f>IFERROR(IF(A746="","",A746&amp;COUNTIF(A$2:A746,A746)),"")</f>
        <v>生命科学25</v>
      </c>
      <c r="C746" s="49" t="s">
        <v>5367</v>
      </c>
      <c r="D746" s="50">
        <v>745</v>
      </c>
      <c r="F746" s="49" t="s">
        <v>14</v>
      </c>
      <c r="G746" s="49" t="s">
        <v>1329</v>
      </c>
      <c r="H746" s="49" t="s">
        <v>229</v>
      </c>
      <c r="K746" s="49" t="s">
        <v>5387</v>
      </c>
      <c r="L746" s="49" t="s">
        <v>159</v>
      </c>
      <c r="M746" s="49" t="s">
        <v>160</v>
      </c>
      <c r="O746" s="49" t="s">
        <v>1354</v>
      </c>
      <c r="P746" s="49" t="s">
        <v>1355</v>
      </c>
      <c r="Q746" s="50">
        <v>22000</v>
      </c>
      <c r="R746" s="50">
        <v>24200</v>
      </c>
      <c r="S746" s="49" t="s">
        <v>1356</v>
      </c>
      <c r="T746" s="49" t="s">
        <v>1010</v>
      </c>
      <c r="U746" s="49" t="s">
        <v>1357</v>
      </c>
      <c r="Y746" s="50">
        <v>745</v>
      </c>
    </row>
    <row r="747" spans="1:25" x14ac:dyDescent="0.8">
      <c r="A747" s="46" t="s">
        <v>7312</v>
      </c>
      <c r="B747" s="46" t="str">
        <f>IFERROR(IF(A747="","",A747&amp;COUNTIF(A$2:A747,A747)),"")</f>
        <v>生命科学26</v>
      </c>
      <c r="C747" s="49" t="s">
        <v>5367</v>
      </c>
      <c r="D747" s="50">
        <v>746</v>
      </c>
      <c r="F747" s="49" t="s">
        <v>14</v>
      </c>
      <c r="G747" s="49" t="s">
        <v>1329</v>
      </c>
      <c r="H747" s="49" t="s">
        <v>229</v>
      </c>
      <c r="K747" s="49" t="s">
        <v>5388</v>
      </c>
      <c r="L747" s="49" t="s">
        <v>247</v>
      </c>
      <c r="M747" s="49" t="s">
        <v>248</v>
      </c>
      <c r="O747" s="49" t="s">
        <v>5389</v>
      </c>
      <c r="P747" s="49" t="s">
        <v>5390</v>
      </c>
      <c r="Q747" s="50">
        <v>5200</v>
      </c>
      <c r="R747" s="50">
        <v>5720</v>
      </c>
      <c r="S747" s="49" t="s">
        <v>5391</v>
      </c>
      <c r="T747" s="49" t="s">
        <v>942</v>
      </c>
      <c r="U747" s="49" t="s">
        <v>5392</v>
      </c>
      <c r="V747" s="49" t="s">
        <v>2383</v>
      </c>
      <c r="Y747" s="50">
        <v>746</v>
      </c>
    </row>
    <row r="748" spans="1:25" x14ac:dyDescent="0.8">
      <c r="A748" s="46" t="s">
        <v>7312</v>
      </c>
      <c r="B748" s="46" t="str">
        <f>IFERROR(IF(A748="","",A748&amp;COUNTIF(A$2:A748,A748)),"")</f>
        <v>生命科学27</v>
      </c>
      <c r="C748" s="49" t="s">
        <v>5367</v>
      </c>
      <c r="D748" s="50">
        <v>747</v>
      </c>
      <c r="F748" s="49" t="s">
        <v>14</v>
      </c>
      <c r="G748" s="49" t="s">
        <v>1329</v>
      </c>
      <c r="H748" s="49" t="s">
        <v>229</v>
      </c>
      <c r="K748" s="49" t="s">
        <v>5393</v>
      </c>
      <c r="L748" s="49" t="s">
        <v>247</v>
      </c>
      <c r="M748" s="49" t="s">
        <v>248</v>
      </c>
      <c r="O748" s="49" t="s">
        <v>5394</v>
      </c>
      <c r="P748" s="49" t="s">
        <v>5395</v>
      </c>
      <c r="Q748" s="50">
        <v>7200</v>
      </c>
      <c r="R748" s="50">
        <v>7920</v>
      </c>
      <c r="S748" s="49" t="s">
        <v>5396</v>
      </c>
      <c r="T748" s="49" t="s">
        <v>92</v>
      </c>
      <c r="U748" s="49" t="s">
        <v>5397</v>
      </c>
      <c r="V748" s="49" t="s">
        <v>2383</v>
      </c>
      <c r="Y748" s="50">
        <v>747</v>
      </c>
    </row>
    <row r="749" spans="1:25" x14ac:dyDescent="0.8">
      <c r="A749" s="46" t="s">
        <v>7312</v>
      </c>
      <c r="B749" s="46" t="str">
        <f>IFERROR(IF(A749="","",A749&amp;COUNTIF(A$2:A749,A749)),"")</f>
        <v>生命科学28</v>
      </c>
      <c r="C749" s="49" t="s">
        <v>5367</v>
      </c>
      <c r="D749" s="50">
        <v>748</v>
      </c>
      <c r="F749" s="49" t="s">
        <v>14</v>
      </c>
      <c r="G749" s="49" t="s">
        <v>1329</v>
      </c>
      <c r="H749" s="49" t="s">
        <v>229</v>
      </c>
      <c r="K749" s="49" t="s">
        <v>5398</v>
      </c>
      <c r="L749" s="49" t="s">
        <v>247</v>
      </c>
      <c r="M749" s="49" t="s">
        <v>248</v>
      </c>
      <c r="O749" s="49" t="s">
        <v>5399</v>
      </c>
      <c r="P749" s="49" t="s">
        <v>5400</v>
      </c>
      <c r="Q749" s="50">
        <v>9000</v>
      </c>
      <c r="R749" s="50">
        <v>9900</v>
      </c>
      <c r="S749" s="49" t="s">
        <v>5401</v>
      </c>
      <c r="T749" s="49" t="s">
        <v>5063</v>
      </c>
      <c r="U749" s="49" t="s">
        <v>5402</v>
      </c>
      <c r="V749" s="49" t="s">
        <v>2383</v>
      </c>
      <c r="Y749" s="50">
        <v>748</v>
      </c>
    </row>
    <row r="750" spans="1:25" x14ac:dyDescent="0.8">
      <c r="A750" s="46" t="s">
        <v>7312</v>
      </c>
      <c r="B750" s="46" t="str">
        <f>IFERROR(IF(A750="","",A750&amp;COUNTIF(A$2:A750,A750)),"")</f>
        <v>生命科学29</v>
      </c>
      <c r="C750" s="49" t="s">
        <v>5403</v>
      </c>
      <c r="D750" s="50">
        <v>749</v>
      </c>
      <c r="F750" s="49" t="s">
        <v>14</v>
      </c>
      <c r="G750" s="49" t="s">
        <v>1329</v>
      </c>
      <c r="H750" s="49" t="s">
        <v>229</v>
      </c>
      <c r="K750" s="49" t="s">
        <v>5404</v>
      </c>
      <c r="L750" s="49" t="s">
        <v>247</v>
      </c>
      <c r="M750" s="49" t="s">
        <v>248</v>
      </c>
      <c r="O750" s="49" t="s">
        <v>1358</v>
      </c>
      <c r="P750" s="49" t="s">
        <v>1359</v>
      </c>
      <c r="Q750" s="50">
        <v>7800</v>
      </c>
      <c r="R750" s="50">
        <v>8580</v>
      </c>
      <c r="S750" s="49" t="s">
        <v>1360</v>
      </c>
      <c r="T750" s="49" t="s">
        <v>943</v>
      </c>
      <c r="U750" s="49" t="s">
        <v>1361</v>
      </c>
      <c r="Y750" s="50">
        <v>749</v>
      </c>
    </row>
    <row r="751" spans="1:25" x14ac:dyDescent="0.8">
      <c r="A751" s="46" t="s">
        <v>7312</v>
      </c>
      <c r="B751" s="46" t="str">
        <f>IFERROR(IF(A751="","",A751&amp;COUNTIF(A$2:A751,A751)),"")</f>
        <v>生命科学30</v>
      </c>
      <c r="C751" s="49" t="s">
        <v>5403</v>
      </c>
      <c r="D751" s="50">
        <v>750</v>
      </c>
      <c r="F751" s="49" t="s">
        <v>14</v>
      </c>
      <c r="G751" s="49" t="s">
        <v>1329</v>
      </c>
      <c r="H751" s="49" t="s">
        <v>229</v>
      </c>
      <c r="K751" s="49" t="s">
        <v>5405</v>
      </c>
      <c r="L751" s="49" t="s">
        <v>247</v>
      </c>
      <c r="M751" s="49" t="s">
        <v>248</v>
      </c>
      <c r="O751" s="49" t="s">
        <v>1362</v>
      </c>
      <c r="P751" s="49" t="s">
        <v>1363</v>
      </c>
      <c r="Q751" s="50">
        <v>6800</v>
      </c>
      <c r="R751" s="50">
        <v>7480</v>
      </c>
      <c r="S751" s="49" t="s">
        <v>1364</v>
      </c>
      <c r="T751" s="49" t="s">
        <v>1109</v>
      </c>
      <c r="U751" s="49" t="s">
        <v>1182</v>
      </c>
      <c r="Y751" s="50">
        <v>750</v>
      </c>
    </row>
    <row r="752" spans="1:25" x14ac:dyDescent="0.8">
      <c r="A752" s="46" t="s">
        <v>7315</v>
      </c>
      <c r="B752" s="46" t="str">
        <f>IFERROR(IF(A752="","",A752&amp;COUNTIF(A$2:A752,A752)),"")</f>
        <v>建築・土木17</v>
      </c>
      <c r="C752" s="49" t="s">
        <v>5403</v>
      </c>
      <c r="D752" s="50">
        <v>751</v>
      </c>
      <c r="F752" s="49" t="s">
        <v>16</v>
      </c>
      <c r="G752" s="49" t="s">
        <v>1369</v>
      </c>
      <c r="H752" s="49" t="s">
        <v>256</v>
      </c>
      <c r="K752" s="49" t="s">
        <v>5406</v>
      </c>
      <c r="L752" s="49" t="s">
        <v>72</v>
      </c>
      <c r="M752" s="49" t="s">
        <v>73</v>
      </c>
      <c r="O752" s="49" t="s">
        <v>257</v>
      </c>
      <c r="P752" s="49" t="s">
        <v>258</v>
      </c>
      <c r="Q752" s="50">
        <v>12000</v>
      </c>
      <c r="R752" s="50">
        <v>13200</v>
      </c>
      <c r="S752" s="49" t="s">
        <v>259</v>
      </c>
      <c r="T752" s="49" t="s">
        <v>92</v>
      </c>
      <c r="U752" s="49" t="s">
        <v>260</v>
      </c>
      <c r="Y752" s="50">
        <v>751</v>
      </c>
    </row>
    <row r="753" spans="1:25" x14ac:dyDescent="0.8">
      <c r="A753" s="46" t="s">
        <v>7315</v>
      </c>
      <c r="B753" s="46" t="str">
        <f>IFERROR(IF(A753="","",A753&amp;COUNTIF(A$2:A753,A753)),"")</f>
        <v>建築・土木18</v>
      </c>
      <c r="C753" s="49" t="s">
        <v>5403</v>
      </c>
      <c r="D753" s="50">
        <v>752</v>
      </c>
      <c r="F753" s="49" t="s">
        <v>16</v>
      </c>
      <c r="G753" s="49" t="s">
        <v>1369</v>
      </c>
      <c r="H753" s="49" t="s">
        <v>256</v>
      </c>
      <c r="K753" s="49" t="s">
        <v>5407</v>
      </c>
      <c r="L753" s="49" t="s">
        <v>72</v>
      </c>
      <c r="M753" s="49" t="s">
        <v>73</v>
      </c>
      <c r="O753" s="49" t="s">
        <v>1370</v>
      </c>
      <c r="P753" s="49" t="s">
        <v>1371</v>
      </c>
      <c r="Q753" s="50">
        <v>22000</v>
      </c>
      <c r="R753" s="50">
        <v>24200</v>
      </c>
      <c r="S753" s="49" t="s">
        <v>1372</v>
      </c>
      <c r="T753" s="49" t="s">
        <v>975</v>
      </c>
      <c r="U753" s="49" t="s">
        <v>1373</v>
      </c>
      <c r="Y753" s="50">
        <v>752</v>
      </c>
    </row>
    <row r="754" spans="1:25" x14ac:dyDescent="0.8">
      <c r="A754" s="46" t="s">
        <v>7315</v>
      </c>
      <c r="B754" s="46" t="str">
        <f>IFERROR(IF(A754="","",A754&amp;COUNTIF(A$2:A754,A754)),"")</f>
        <v>建築・土木19</v>
      </c>
      <c r="C754" s="49" t="s">
        <v>5403</v>
      </c>
      <c r="D754" s="50">
        <v>753</v>
      </c>
      <c r="F754" s="49" t="s">
        <v>16</v>
      </c>
      <c r="G754" s="49" t="s">
        <v>1369</v>
      </c>
      <c r="H754" s="49" t="s">
        <v>256</v>
      </c>
      <c r="K754" s="49" t="s">
        <v>5408</v>
      </c>
      <c r="L754" s="49" t="s">
        <v>548</v>
      </c>
      <c r="M754" s="49" t="s">
        <v>549</v>
      </c>
      <c r="O754" s="49" t="s">
        <v>1374</v>
      </c>
      <c r="P754" s="49" t="s">
        <v>1375</v>
      </c>
      <c r="Q754" s="50">
        <v>6000</v>
      </c>
      <c r="R754" s="50">
        <v>6600</v>
      </c>
      <c r="S754" s="49" t="s">
        <v>1376</v>
      </c>
      <c r="T754" s="49" t="s">
        <v>1377</v>
      </c>
      <c r="U754" s="49" t="s">
        <v>1378</v>
      </c>
      <c r="Y754" s="50">
        <v>753</v>
      </c>
    </row>
    <row r="755" spans="1:25" x14ac:dyDescent="0.8">
      <c r="A755" s="46" t="s">
        <v>7315</v>
      </c>
      <c r="B755" s="46" t="str">
        <f>IFERROR(IF(A755="","",A755&amp;COUNTIF(A$2:A755,A755)),"")</f>
        <v>建築・土木20</v>
      </c>
      <c r="C755" s="49" t="s">
        <v>5403</v>
      </c>
      <c r="D755" s="50">
        <v>754</v>
      </c>
      <c r="F755" s="49" t="s">
        <v>16</v>
      </c>
      <c r="G755" s="49" t="s">
        <v>1369</v>
      </c>
      <c r="H755" s="49" t="s">
        <v>256</v>
      </c>
      <c r="K755" s="49" t="s">
        <v>5409</v>
      </c>
      <c r="L755" s="49" t="s">
        <v>406</v>
      </c>
      <c r="M755" s="49" t="s">
        <v>407</v>
      </c>
      <c r="O755" s="49" t="s">
        <v>5410</v>
      </c>
      <c r="P755" s="49" t="s">
        <v>5411</v>
      </c>
      <c r="Q755" s="50">
        <v>4600</v>
      </c>
      <c r="R755" s="50">
        <v>5060</v>
      </c>
      <c r="S755" s="49" t="s">
        <v>5412</v>
      </c>
      <c r="T755" s="49" t="s">
        <v>5063</v>
      </c>
      <c r="U755" s="49" t="s">
        <v>462</v>
      </c>
      <c r="V755" s="49" t="s">
        <v>2383</v>
      </c>
      <c r="Y755" s="50">
        <v>754</v>
      </c>
    </row>
    <row r="756" spans="1:25" x14ac:dyDescent="0.8">
      <c r="A756" s="46" t="s">
        <v>7315</v>
      </c>
      <c r="B756" s="46" t="str">
        <f>IFERROR(IF(A756="","",A756&amp;COUNTIF(A$2:A756,A756)),"")</f>
        <v>建築・土木21</v>
      </c>
      <c r="C756" s="49" t="s">
        <v>5403</v>
      </c>
      <c r="D756" s="50">
        <v>755</v>
      </c>
      <c r="F756" s="49" t="s">
        <v>16</v>
      </c>
      <c r="G756" s="49" t="s">
        <v>1369</v>
      </c>
      <c r="H756" s="49" t="s">
        <v>256</v>
      </c>
      <c r="K756" s="49" t="s">
        <v>5413</v>
      </c>
      <c r="L756" s="49" t="s">
        <v>151</v>
      </c>
      <c r="M756" s="49" t="s">
        <v>152</v>
      </c>
      <c r="O756" s="49" t="s">
        <v>1379</v>
      </c>
      <c r="P756" s="49" t="s">
        <v>5414</v>
      </c>
      <c r="Q756" s="50">
        <v>3000</v>
      </c>
      <c r="R756" s="50">
        <v>3300</v>
      </c>
      <c r="S756" s="49" t="s">
        <v>1380</v>
      </c>
      <c r="T756" s="49" t="s">
        <v>943</v>
      </c>
      <c r="U756" s="49" t="s">
        <v>5415</v>
      </c>
      <c r="Y756" s="50">
        <v>755</v>
      </c>
    </row>
    <row r="757" spans="1:25" x14ac:dyDescent="0.8">
      <c r="A757" s="46" t="s">
        <v>7315</v>
      </c>
      <c r="B757" s="46" t="str">
        <f>IFERROR(IF(A757="","",A757&amp;COUNTIF(A$2:A757,A757)),"")</f>
        <v>建築・土木22</v>
      </c>
      <c r="C757" s="49" t="s">
        <v>5403</v>
      </c>
      <c r="D757" s="50">
        <v>756</v>
      </c>
      <c r="F757" s="49" t="s">
        <v>16</v>
      </c>
      <c r="G757" s="49" t="s">
        <v>1369</v>
      </c>
      <c r="H757" s="49" t="s">
        <v>256</v>
      </c>
      <c r="K757" s="49" t="s">
        <v>5416</v>
      </c>
      <c r="L757" s="49" t="s">
        <v>261</v>
      </c>
      <c r="M757" s="49" t="s">
        <v>262</v>
      </c>
      <c r="O757" s="49" t="s">
        <v>5417</v>
      </c>
      <c r="P757" s="49" t="s">
        <v>5418</v>
      </c>
      <c r="Q757" s="50">
        <v>30000</v>
      </c>
      <c r="R757" s="50">
        <v>33000</v>
      </c>
      <c r="S757" s="49" t="s">
        <v>5419</v>
      </c>
      <c r="T757" s="49" t="s">
        <v>74</v>
      </c>
      <c r="U757" s="49" t="s">
        <v>5420</v>
      </c>
      <c r="V757" s="49" t="s">
        <v>2383</v>
      </c>
      <c r="Y757" s="50">
        <v>756</v>
      </c>
    </row>
    <row r="758" spans="1:25" x14ac:dyDescent="0.8">
      <c r="A758" s="46" t="s">
        <v>7315</v>
      </c>
      <c r="B758" s="46" t="str">
        <f>IFERROR(IF(A758="","",A758&amp;COUNTIF(A$2:A758,A758)),"")</f>
        <v>建築・土木23</v>
      </c>
      <c r="C758" s="49" t="s">
        <v>5403</v>
      </c>
      <c r="D758" s="50">
        <v>757</v>
      </c>
      <c r="F758" s="49" t="s">
        <v>16</v>
      </c>
      <c r="G758" s="49" t="s">
        <v>1369</v>
      </c>
      <c r="H758" s="49" t="s">
        <v>256</v>
      </c>
      <c r="K758" s="49" t="s">
        <v>5421</v>
      </c>
      <c r="L758" s="49" t="s">
        <v>250</v>
      </c>
      <c r="M758" s="49" t="s">
        <v>251</v>
      </c>
      <c r="O758" s="49" t="s">
        <v>5422</v>
      </c>
      <c r="P758" s="49" t="s">
        <v>2795</v>
      </c>
      <c r="Q758" s="50">
        <v>9800</v>
      </c>
      <c r="R758" s="50">
        <v>10780</v>
      </c>
      <c r="S758" s="49" t="s">
        <v>5423</v>
      </c>
      <c r="T758" s="49" t="s">
        <v>5424</v>
      </c>
      <c r="U758" s="49" t="s">
        <v>5425</v>
      </c>
      <c r="V758" s="49" t="s">
        <v>7291</v>
      </c>
      <c r="Y758" s="50">
        <v>757</v>
      </c>
    </row>
    <row r="759" spans="1:25" x14ac:dyDescent="0.8">
      <c r="A759" s="46" t="s">
        <v>7315</v>
      </c>
      <c r="B759" s="46" t="str">
        <f>IFERROR(IF(A759="","",A759&amp;COUNTIF(A$2:A759,A759)),"")</f>
        <v>建築・土木24</v>
      </c>
      <c r="C759" s="49" t="s">
        <v>5403</v>
      </c>
      <c r="D759" s="50">
        <v>758</v>
      </c>
      <c r="F759" s="49" t="s">
        <v>16</v>
      </c>
      <c r="G759" s="49" t="s">
        <v>1369</v>
      </c>
      <c r="H759" s="49" t="s">
        <v>256</v>
      </c>
      <c r="K759" s="49" t="s">
        <v>5426</v>
      </c>
      <c r="L759" s="49" t="s">
        <v>159</v>
      </c>
      <c r="M759" s="49" t="s">
        <v>160</v>
      </c>
      <c r="O759" s="49" t="s">
        <v>1383</v>
      </c>
      <c r="P759" s="49" t="s">
        <v>1384</v>
      </c>
      <c r="Q759" s="50">
        <v>24000</v>
      </c>
      <c r="R759" s="50">
        <v>26400</v>
      </c>
      <c r="S759" s="49" t="s">
        <v>1385</v>
      </c>
      <c r="T759" s="49" t="s">
        <v>1126</v>
      </c>
      <c r="U759" s="49" t="s">
        <v>1386</v>
      </c>
      <c r="Y759" s="50">
        <v>758</v>
      </c>
    </row>
    <row r="760" spans="1:25" x14ac:dyDescent="0.8">
      <c r="A760" s="46" t="s">
        <v>7315</v>
      </c>
      <c r="B760" s="46" t="str">
        <f>IFERROR(IF(A760="","",A760&amp;COUNTIF(A$2:A760,A760)),"")</f>
        <v>建築・土木25</v>
      </c>
      <c r="C760" s="49" t="s">
        <v>5403</v>
      </c>
      <c r="D760" s="50">
        <v>759</v>
      </c>
      <c r="F760" s="49" t="s">
        <v>16</v>
      </c>
      <c r="G760" s="49" t="s">
        <v>1369</v>
      </c>
      <c r="H760" s="49" t="s">
        <v>256</v>
      </c>
      <c r="K760" s="49" t="s">
        <v>5427</v>
      </c>
      <c r="L760" s="49" t="s">
        <v>159</v>
      </c>
      <c r="M760" s="49" t="s">
        <v>160</v>
      </c>
      <c r="O760" s="49" t="s">
        <v>1387</v>
      </c>
      <c r="P760" s="49" t="s">
        <v>1388</v>
      </c>
      <c r="Q760" s="50">
        <v>20000</v>
      </c>
      <c r="R760" s="50">
        <v>22000</v>
      </c>
      <c r="S760" s="49" t="s">
        <v>1389</v>
      </c>
      <c r="T760" s="49" t="s">
        <v>1062</v>
      </c>
      <c r="U760" s="49" t="s">
        <v>1390</v>
      </c>
      <c r="Y760" s="50">
        <v>759</v>
      </c>
    </row>
    <row r="761" spans="1:25" x14ac:dyDescent="0.8">
      <c r="A761" s="46" t="s">
        <v>7318</v>
      </c>
      <c r="B761" s="46" t="str">
        <f>IFERROR(IF(A761="","",A761&amp;COUNTIF(A$2:A761,A761)),"")</f>
        <v>工学・機械7</v>
      </c>
      <c r="C761" s="49" t="s">
        <v>5403</v>
      </c>
      <c r="D761" s="50">
        <v>760</v>
      </c>
      <c r="F761" s="49" t="s">
        <v>18</v>
      </c>
      <c r="G761" s="49" t="s">
        <v>1391</v>
      </c>
      <c r="H761" s="49" t="s">
        <v>268</v>
      </c>
      <c r="K761" s="49" t="s">
        <v>5428</v>
      </c>
      <c r="L761" s="49" t="s">
        <v>72</v>
      </c>
      <c r="M761" s="49" t="s">
        <v>73</v>
      </c>
      <c r="O761" s="49" t="s">
        <v>1550</v>
      </c>
      <c r="P761" s="49" t="s">
        <v>1551</v>
      </c>
      <c r="Q761" s="50">
        <v>10000</v>
      </c>
      <c r="R761" s="50">
        <v>11000</v>
      </c>
      <c r="S761" s="49" t="s">
        <v>1552</v>
      </c>
      <c r="T761" s="49" t="s">
        <v>1100</v>
      </c>
      <c r="U761" s="49" t="s">
        <v>465</v>
      </c>
      <c r="Y761" s="50">
        <v>760</v>
      </c>
    </row>
    <row r="762" spans="1:25" x14ac:dyDescent="0.8">
      <c r="A762" s="46" t="s">
        <v>7318</v>
      </c>
      <c r="B762" s="46" t="str">
        <f>IFERROR(IF(A762="","",A762&amp;COUNTIF(A$2:A762,A762)),"")</f>
        <v>工学・機械8</v>
      </c>
      <c r="C762" s="49" t="s">
        <v>5403</v>
      </c>
      <c r="D762" s="50">
        <v>761</v>
      </c>
      <c r="F762" s="49" t="s">
        <v>18</v>
      </c>
      <c r="G762" s="49" t="s">
        <v>1391</v>
      </c>
      <c r="H762" s="49" t="s">
        <v>268</v>
      </c>
      <c r="K762" s="49" t="s">
        <v>5429</v>
      </c>
      <c r="L762" s="49" t="s">
        <v>72</v>
      </c>
      <c r="M762" s="49" t="s">
        <v>73</v>
      </c>
      <c r="O762" s="49" t="s">
        <v>1554</v>
      </c>
      <c r="P762" s="49" t="s">
        <v>1555</v>
      </c>
      <c r="Q762" s="50">
        <v>18000</v>
      </c>
      <c r="R762" s="50">
        <v>19800</v>
      </c>
      <c r="S762" s="49" t="s">
        <v>1556</v>
      </c>
      <c r="T762" s="49" t="s">
        <v>1040</v>
      </c>
      <c r="U762" s="49" t="s">
        <v>1540</v>
      </c>
      <c r="Y762" s="50">
        <v>761</v>
      </c>
    </row>
    <row r="763" spans="1:25" x14ac:dyDescent="0.8">
      <c r="A763" s="46" t="s">
        <v>7318</v>
      </c>
      <c r="B763" s="46" t="str">
        <f>IFERROR(IF(A763="","",A763&amp;COUNTIF(A$2:A763,A763)),"")</f>
        <v>工学・機械9</v>
      </c>
      <c r="C763" s="49" t="s">
        <v>5403</v>
      </c>
      <c r="D763" s="50">
        <v>762</v>
      </c>
      <c r="F763" s="49" t="s">
        <v>18</v>
      </c>
      <c r="G763" s="49" t="s">
        <v>1391</v>
      </c>
      <c r="H763" s="49" t="s">
        <v>268</v>
      </c>
      <c r="K763" s="49" t="s">
        <v>5430</v>
      </c>
      <c r="L763" s="49" t="s">
        <v>119</v>
      </c>
      <c r="M763" s="49" t="s">
        <v>120</v>
      </c>
      <c r="O763" s="49" t="s">
        <v>5431</v>
      </c>
      <c r="P763" s="49" t="s">
        <v>5432</v>
      </c>
      <c r="Q763" s="50">
        <v>2500</v>
      </c>
      <c r="R763" s="50">
        <v>2750</v>
      </c>
      <c r="S763" s="49" t="s">
        <v>5433</v>
      </c>
      <c r="T763" s="49" t="s">
        <v>5270</v>
      </c>
      <c r="U763" s="49" t="s">
        <v>352</v>
      </c>
      <c r="V763" s="49" t="s">
        <v>2383</v>
      </c>
      <c r="Y763" s="50">
        <v>762</v>
      </c>
    </row>
    <row r="764" spans="1:25" x14ac:dyDescent="0.8">
      <c r="A764" s="46" t="s">
        <v>7318</v>
      </c>
      <c r="B764" s="46" t="str">
        <f>IFERROR(IF(A764="","",A764&amp;COUNTIF(A$2:A764,A764)),"")</f>
        <v>工学・機械10</v>
      </c>
      <c r="C764" s="49" t="s">
        <v>5434</v>
      </c>
      <c r="D764" s="50">
        <v>763</v>
      </c>
      <c r="F764" s="49" t="s">
        <v>18</v>
      </c>
      <c r="G764" s="49" t="s">
        <v>1391</v>
      </c>
      <c r="H764" s="49" t="s">
        <v>268</v>
      </c>
      <c r="K764" s="49" t="s">
        <v>5435</v>
      </c>
      <c r="L764" s="49" t="s">
        <v>98</v>
      </c>
      <c r="M764" s="49" t="s">
        <v>99</v>
      </c>
      <c r="O764" s="49" t="s">
        <v>5436</v>
      </c>
      <c r="P764" s="49" t="s">
        <v>5437</v>
      </c>
      <c r="Q764" s="50">
        <v>27000</v>
      </c>
      <c r="R764" s="50">
        <v>29700</v>
      </c>
      <c r="S764" s="49" t="s">
        <v>5438</v>
      </c>
      <c r="T764" s="49" t="s">
        <v>1926</v>
      </c>
      <c r="U764" s="49" t="s">
        <v>1032</v>
      </c>
      <c r="V764" s="49" t="s">
        <v>2383</v>
      </c>
      <c r="Y764" s="50">
        <v>763</v>
      </c>
    </row>
    <row r="765" spans="1:25" x14ac:dyDescent="0.8">
      <c r="A765" s="46" t="s">
        <v>7318</v>
      </c>
      <c r="B765" s="46" t="str">
        <f>IFERROR(IF(A765="","",A765&amp;COUNTIF(A$2:A765,A765)),"")</f>
        <v>工学・機械11</v>
      </c>
      <c r="C765" s="49" t="s">
        <v>5434</v>
      </c>
      <c r="D765" s="50">
        <v>764</v>
      </c>
      <c r="F765" s="49" t="s">
        <v>18</v>
      </c>
      <c r="G765" s="49" t="s">
        <v>1391</v>
      </c>
      <c r="H765" s="49" t="s">
        <v>268</v>
      </c>
      <c r="K765" s="49" t="s">
        <v>5439</v>
      </c>
      <c r="L765" s="49" t="s">
        <v>98</v>
      </c>
      <c r="M765" s="49" t="s">
        <v>99</v>
      </c>
      <c r="O765" s="49" t="s">
        <v>270</v>
      </c>
      <c r="P765" s="49" t="s">
        <v>271</v>
      </c>
      <c r="Q765" s="50">
        <v>1800</v>
      </c>
      <c r="R765" s="50">
        <v>1980</v>
      </c>
      <c r="S765" s="49" t="s">
        <v>272</v>
      </c>
      <c r="T765" s="49" t="s">
        <v>94</v>
      </c>
      <c r="U765" s="49" t="s">
        <v>273</v>
      </c>
      <c r="Y765" s="50">
        <v>764</v>
      </c>
    </row>
    <row r="766" spans="1:25" x14ac:dyDescent="0.8">
      <c r="A766" s="46" t="s">
        <v>7318</v>
      </c>
      <c r="B766" s="46" t="str">
        <f>IFERROR(IF(A766="","",A766&amp;COUNTIF(A$2:A766,A766)),"")</f>
        <v>工学・機械12</v>
      </c>
      <c r="C766" s="49" t="s">
        <v>5434</v>
      </c>
      <c r="D766" s="50">
        <v>765</v>
      </c>
      <c r="F766" s="49" t="s">
        <v>18</v>
      </c>
      <c r="G766" s="49" t="s">
        <v>1391</v>
      </c>
      <c r="H766" s="49" t="s">
        <v>268</v>
      </c>
      <c r="K766" s="49" t="s">
        <v>5440</v>
      </c>
      <c r="L766" s="49" t="s">
        <v>98</v>
      </c>
      <c r="M766" s="49" t="s">
        <v>99</v>
      </c>
      <c r="O766" s="49" t="s">
        <v>274</v>
      </c>
      <c r="P766" s="49" t="s">
        <v>275</v>
      </c>
      <c r="Q766" s="50">
        <v>5000</v>
      </c>
      <c r="R766" s="50">
        <v>5500</v>
      </c>
      <c r="S766" s="49" t="s">
        <v>276</v>
      </c>
      <c r="T766" s="49" t="s">
        <v>96</v>
      </c>
      <c r="U766" s="49" t="s">
        <v>277</v>
      </c>
      <c r="Y766" s="50">
        <v>765</v>
      </c>
    </row>
    <row r="767" spans="1:25" x14ac:dyDescent="0.8">
      <c r="A767" s="46" t="s">
        <v>7318</v>
      </c>
      <c r="B767" s="46" t="str">
        <f>IFERROR(IF(A767="","",A767&amp;COUNTIF(A$2:A767,A767)),"")</f>
        <v>工学・機械13</v>
      </c>
      <c r="C767" s="49" t="s">
        <v>5434</v>
      </c>
      <c r="D767" s="50">
        <v>766</v>
      </c>
      <c r="F767" s="49" t="s">
        <v>18</v>
      </c>
      <c r="G767" s="49" t="s">
        <v>1391</v>
      </c>
      <c r="H767" s="49" t="s">
        <v>268</v>
      </c>
      <c r="K767" s="49" t="s">
        <v>5441</v>
      </c>
      <c r="L767" s="49" t="s">
        <v>166</v>
      </c>
      <c r="M767" s="49" t="s">
        <v>167</v>
      </c>
      <c r="O767" s="49" t="s">
        <v>1392</v>
      </c>
      <c r="P767" s="49" t="s">
        <v>1393</v>
      </c>
      <c r="Q767" s="50">
        <v>3900</v>
      </c>
      <c r="R767" s="50">
        <v>4290</v>
      </c>
      <c r="S767" s="49" t="s">
        <v>1394</v>
      </c>
      <c r="T767" s="49" t="s">
        <v>1096</v>
      </c>
      <c r="U767" s="49" t="s">
        <v>307</v>
      </c>
      <c r="Y767" s="50">
        <v>766</v>
      </c>
    </row>
    <row r="768" spans="1:25" x14ac:dyDescent="0.8">
      <c r="A768" s="46" t="s">
        <v>7318</v>
      </c>
      <c r="B768" s="46" t="str">
        <f>IFERROR(IF(A768="","",A768&amp;COUNTIF(A$2:A768,A768)),"")</f>
        <v>工学・機械14</v>
      </c>
      <c r="C768" s="49" t="s">
        <v>5434</v>
      </c>
      <c r="D768" s="50">
        <v>767</v>
      </c>
      <c r="F768" s="49" t="s">
        <v>18</v>
      </c>
      <c r="G768" s="49" t="s">
        <v>1391</v>
      </c>
      <c r="H768" s="49" t="s">
        <v>268</v>
      </c>
      <c r="K768" s="49" t="s">
        <v>5442</v>
      </c>
      <c r="L768" s="49" t="s">
        <v>159</v>
      </c>
      <c r="M768" s="49" t="s">
        <v>160</v>
      </c>
      <c r="O768" s="49" t="s">
        <v>1395</v>
      </c>
      <c r="P768" s="49" t="s">
        <v>1396</v>
      </c>
      <c r="Q768" s="50">
        <v>45000</v>
      </c>
      <c r="R768" s="50">
        <v>49500</v>
      </c>
      <c r="S768" s="49" t="s">
        <v>1397</v>
      </c>
      <c r="T768" s="49" t="s">
        <v>943</v>
      </c>
      <c r="U768" s="49" t="s">
        <v>396</v>
      </c>
      <c r="Y768" s="50">
        <v>767</v>
      </c>
    </row>
    <row r="769" spans="1:25" x14ac:dyDescent="0.8">
      <c r="A769" s="46" t="s">
        <v>7318</v>
      </c>
      <c r="B769" s="46" t="str">
        <f>IFERROR(IF(A769="","",A769&amp;COUNTIF(A$2:A769,A769)),"")</f>
        <v>工学・機械15</v>
      </c>
      <c r="C769" s="49" t="s">
        <v>5434</v>
      </c>
      <c r="D769" s="50">
        <v>768</v>
      </c>
      <c r="F769" s="49" t="s">
        <v>18</v>
      </c>
      <c r="G769" s="49" t="s">
        <v>1391</v>
      </c>
      <c r="H769" s="49" t="s">
        <v>268</v>
      </c>
      <c r="K769" s="49" t="s">
        <v>5443</v>
      </c>
      <c r="L769" s="49" t="s">
        <v>159</v>
      </c>
      <c r="M769" s="49" t="s">
        <v>160</v>
      </c>
      <c r="O769" s="49" t="s">
        <v>1398</v>
      </c>
      <c r="P769" s="49" t="s">
        <v>1399</v>
      </c>
      <c r="Q769" s="50">
        <v>20000</v>
      </c>
      <c r="R769" s="50">
        <v>22000</v>
      </c>
      <c r="S769" s="49" t="s">
        <v>1400</v>
      </c>
      <c r="T769" s="49" t="s">
        <v>1096</v>
      </c>
      <c r="U769" s="49" t="s">
        <v>1401</v>
      </c>
      <c r="Y769" s="50">
        <v>768</v>
      </c>
    </row>
    <row r="770" spans="1:25" x14ac:dyDescent="0.8">
      <c r="A770" s="46" t="s">
        <v>7318</v>
      </c>
      <c r="B770" s="46" t="str">
        <f>IFERROR(IF(A770="","",A770&amp;COUNTIF(A$2:A770,A770)),"")</f>
        <v>工学・機械16</v>
      </c>
      <c r="C770" s="49" t="s">
        <v>5434</v>
      </c>
      <c r="D770" s="50">
        <v>769</v>
      </c>
      <c r="F770" s="49" t="s">
        <v>18</v>
      </c>
      <c r="G770" s="49" t="s">
        <v>1391</v>
      </c>
      <c r="H770" s="49" t="s">
        <v>268</v>
      </c>
      <c r="K770" s="49" t="s">
        <v>5444</v>
      </c>
      <c r="L770" s="49" t="s">
        <v>163</v>
      </c>
      <c r="M770" s="49" t="s">
        <v>164</v>
      </c>
      <c r="O770" s="49" t="s">
        <v>1402</v>
      </c>
      <c r="P770" s="49" t="s">
        <v>1403</v>
      </c>
      <c r="Q770" s="50">
        <v>9000</v>
      </c>
      <c r="R770" s="50">
        <v>9900</v>
      </c>
      <c r="S770" s="49" t="s">
        <v>1404</v>
      </c>
      <c r="T770" s="49" t="s">
        <v>1010</v>
      </c>
      <c r="U770" s="49" t="s">
        <v>1405</v>
      </c>
      <c r="Y770" s="50">
        <v>769</v>
      </c>
    </row>
    <row r="771" spans="1:25" x14ac:dyDescent="0.8">
      <c r="A771" s="46" t="s">
        <v>7293</v>
      </c>
      <c r="B771" s="46" t="str">
        <f>IFERROR(IF(A771="","",A771&amp;COUNTIF(A$2:A771,A771)),"")</f>
        <v>電気・電子3</v>
      </c>
      <c r="C771" s="49" t="s">
        <v>5434</v>
      </c>
      <c r="D771" s="50">
        <v>770</v>
      </c>
      <c r="F771" s="49" t="s">
        <v>20</v>
      </c>
      <c r="G771" s="49" t="s">
        <v>1406</v>
      </c>
      <c r="H771" s="49" t="s">
        <v>278</v>
      </c>
      <c r="K771" s="49" t="s">
        <v>5445</v>
      </c>
      <c r="L771" s="49" t="s">
        <v>119</v>
      </c>
      <c r="M771" s="49" t="s">
        <v>120</v>
      </c>
      <c r="O771" s="49" t="s">
        <v>5446</v>
      </c>
      <c r="P771" s="49" t="s">
        <v>5447</v>
      </c>
      <c r="Q771" s="50">
        <v>3800</v>
      </c>
      <c r="R771" s="50">
        <v>4180</v>
      </c>
      <c r="S771" s="49" t="s">
        <v>5448</v>
      </c>
      <c r="T771" s="49" t="s">
        <v>5044</v>
      </c>
      <c r="U771" s="49" t="s">
        <v>86</v>
      </c>
      <c r="V771" s="49" t="s">
        <v>2383</v>
      </c>
      <c r="Y771" s="50">
        <v>770</v>
      </c>
    </row>
    <row r="772" spans="1:25" x14ac:dyDescent="0.8">
      <c r="A772" s="46" t="s">
        <v>7293</v>
      </c>
      <c r="B772" s="46" t="str">
        <f>IFERROR(IF(A772="","",A772&amp;COUNTIF(A$2:A772,A772)),"")</f>
        <v>電気・電子4</v>
      </c>
      <c r="C772" s="49" t="s">
        <v>5434</v>
      </c>
      <c r="D772" s="50">
        <v>771</v>
      </c>
      <c r="F772" s="49" t="s">
        <v>20</v>
      </c>
      <c r="G772" s="49" t="s">
        <v>1406</v>
      </c>
      <c r="H772" s="49" t="s">
        <v>278</v>
      </c>
      <c r="K772" s="49" t="s">
        <v>5449</v>
      </c>
      <c r="L772" s="49" t="s">
        <v>119</v>
      </c>
      <c r="M772" s="49" t="s">
        <v>120</v>
      </c>
      <c r="O772" s="49" t="s">
        <v>5450</v>
      </c>
      <c r="P772" s="49" t="s">
        <v>5451</v>
      </c>
      <c r="Q772" s="50">
        <v>3000</v>
      </c>
      <c r="R772" s="50">
        <v>3300</v>
      </c>
      <c r="S772" s="49" t="s">
        <v>5452</v>
      </c>
      <c r="T772" s="49" t="s">
        <v>5044</v>
      </c>
      <c r="U772" s="49" t="s">
        <v>5453</v>
      </c>
      <c r="V772" s="49" t="s">
        <v>2383</v>
      </c>
      <c r="Y772" s="50">
        <v>771</v>
      </c>
    </row>
    <row r="773" spans="1:25" x14ac:dyDescent="0.8">
      <c r="A773" s="46" t="s">
        <v>7293</v>
      </c>
      <c r="B773" s="46" t="str">
        <f>IFERROR(IF(A773="","",A773&amp;COUNTIF(A$2:A773,A773)),"")</f>
        <v>電気・電子5</v>
      </c>
      <c r="C773" s="49" t="s">
        <v>5434</v>
      </c>
      <c r="D773" s="50">
        <v>772</v>
      </c>
      <c r="F773" s="49" t="s">
        <v>20</v>
      </c>
      <c r="G773" s="49" t="s">
        <v>1406</v>
      </c>
      <c r="H773" s="49" t="s">
        <v>278</v>
      </c>
      <c r="K773" s="49" t="s">
        <v>5454</v>
      </c>
      <c r="L773" s="49" t="s">
        <v>153</v>
      </c>
      <c r="M773" s="49" t="s">
        <v>154</v>
      </c>
      <c r="O773" s="49" t="s">
        <v>279</v>
      </c>
      <c r="P773" s="49" t="s">
        <v>280</v>
      </c>
      <c r="Q773" s="50">
        <v>2700</v>
      </c>
      <c r="R773" s="50">
        <v>2970</v>
      </c>
      <c r="S773" s="49" t="s">
        <v>281</v>
      </c>
      <c r="T773" s="49" t="s">
        <v>130</v>
      </c>
      <c r="U773" s="49" t="s">
        <v>282</v>
      </c>
      <c r="Y773" s="50">
        <v>772</v>
      </c>
    </row>
    <row r="774" spans="1:25" x14ac:dyDescent="0.8">
      <c r="A774" s="46" t="s">
        <v>7293</v>
      </c>
      <c r="B774" s="46" t="str">
        <f>IFERROR(IF(A774="","",A774&amp;COUNTIF(A$2:A774,A774)),"")</f>
        <v>電気・電子6</v>
      </c>
      <c r="C774" s="49" t="s">
        <v>5434</v>
      </c>
      <c r="D774" s="50">
        <v>773</v>
      </c>
      <c r="F774" s="49" t="s">
        <v>20</v>
      </c>
      <c r="G774" s="49" t="s">
        <v>1406</v>
      </c>
      <c r="H774" s="49" t="s">
        <v>278</v>
      </c>
      <c r="K774" s="49" t="s">
        <v>5455</v>
      </c>
      <c r="L774" s="49" t="s">
        <v>159</v>
      </c>
      <c r="M774" s="49" t="s">
        <v>160</v>
      </c>
      <c r="O774" s="49" t="s">
        <v>5456</v>
      </c>
      <c r="P774" s="49" t="s">
        <v>5457</v>
      </c>
      <c r="Q774" s="50">
        <v>7800</v>
      </c>
      <c r="R774" s="50">
        <v>8580</v>
      </c>
      <c r="S774" s="49" t="s">
        <v>5458</v>
      </c>
      <c r="T774" s="49" t="s">
        <v>245</v>
      </c>
      <c r="U774" s="49" t="s">
        <v>5459</v>
      </c>
      <c r="V774" s="49" t="s">
        <v>2383</v>
      </c>
      <c r="Y774" s="50">
        <v>773</v>
      </c>
    </row>
    <row r="775" spans="1:25" x14ac:dyDescent="0.8">
      <c r="A775" s="46" t="s">
        <v>7293</v>
      </c>
      <c r="B775" s="46" t="str">
        <f>IFERROR(IF(A775="","",A775&amp;COUNTIF(A$2:A775,A775)),"")</f>
        <v>電気・電子7</v>
      </c>
      <c r="C775" s="49" t="s">
        <v>5434</v>
      </c>
      <c r="D775" s="50">
        <v>774</v>
      </c>
      <c r="F775" s="49" t="s">
        <v>20</v>
      </c>
      <c r="G775" s="49" t="s">
        <v>1406</v>
      </c>
      <c r="H775" s="49" t="s">
        <v>278</v>
      </c>
      <c r="K775" s="49" t="s">
        <v>5460</v>
      </c>
      <c r="L775" s="49" t="s">
        <v>159</v>
      </c>
      <c r="M775" s="49" t="s">
        <v>160</v>
      </c>
      <c r="O775" s="49" t="s">
        <v>1408</v>
      </c>
      <c r="P775" s="49" t="s">
        <v>1409</v>
      </c>
      <c r="Q775" s="50">
        <v>20000</v>
      </c>
      <c r="R775" s="50">
        <v>22000</v>
      </c>
      <c r="S775" s="49" t="s">
        <v>1410</v>
      </c>
      <c r="T775" s="49" t="s">
        <v>1107</v>
      </c>
      <c r="U775" s="49" t="s">
        <v>673</v>
      </c>
      <c r="Y775" s="50">
        <v>774</v>
      </c>
    </row>
    <row r="776" spans="1:25" x14ac:dyDescent="0.8">
      <c r="A776" s="46" t="s">
        <v>7295</v>
      </c>
      <c r="B776" s="46" t="str">
        <f>IFERROR(IF(A776="","",A776&amp;COUNTIF(A$2:A776,A776)),"")</f>
        <v>情報科学52</v>
      </c>
      <c r="C776" s="49" t="s">
        <v>5434</v>
      </c>
      <c r="D776" s="50">
        <v>775</v>
      </c>
      <c r="F776" s="49" t="s">
        <v>22</v>
      </c>
      <c r="G776" s="49" t="s">
        <v>1411</v>
      </c>
      <c r="H776" s="49" t="s">
        <v>283</v>
      </c>
      <c r="K776" s="49" t="s">
        <v>5461</v>
      </c>
      <c r="L776" s="49" t="s">
        <v>5462</v>
      </c>
      <c r="M776" s="49" t="s">
        <v>5463</v>
      </c>
      <c r="O776" s="49" t="s">
        <v>5464</v>
      </c>
      <c r="P776" s="49" t="s">
        <v>5465</v>
      </c>
      <c r="Q776" s="50">
        <v>2600</v>
      </c>
      <c r="R776" s="50">
        <v>2860</v>
      </c>
      <c r="S776" s="49" t="s">
        <v>5466</v>
      </c>
      <c r="T776" s="49" t="s">
        <v>1105</v>
      </c>
      <c r="U776" s="49" t="s">
        <v>197</v>
      </c>
      <c r="V776" s="49" t="s">
        <v>2383</v>
      </c>
      <c r="Y776" s="50">
        <v>775</v>
      </c>
    </row>
    <row r="777" spans="1:25" x14ac:dyDescent="0.8">
      <c r="A777" s="46" t="s">
        <v>7295</v>
      </c>
      <c r="B777" s="46" t="str">
        <f>IFERROR(IF(A777="","",A777&amp;COUNTIF(A$2:A777,A777)),"")</f>
        <v>情報科学53</v>
      </c>
      <c r="C777" s="49" t="s">
        <v>5467</v>
      </c>
      <c r="D777" s="50">
        <v>776</v>
      </c>
      <c r="F777" s="49" t="s">
        <v>22</v>
      </c>
      <c r="G777" s="49" t="s">
        <v>1411</v>
      </c>
      <c r="H777" s="49" t="s">
        <v>283</v>
      </c>
      <c r="K777" s="49" t="s">
        <v>5468</v>
      </c>
      <c r="L777" s="49" t="s">
        <v>98</v>
      </c>
      <c r="M777" s="49" t="s">
        <v>99</v>
      </c>
      <c r="O777" s="49" t="s">
        <v>284</v>
      </c>
      <c r="P777" s="49" t="s">
        <v>285</v>
      </c>
      <c r="Q777" s="50">
        <v>4500</v>
      </c>
      <c r="R777" s="50">
        <v>4950</v>
      </c>
      <c r="S777" s="49" t="s">
        <v>286</v>
      </c>
      <c r="T777" s="49" t="s">
        <v>74</v>
      </c>
      <c r="U777" s="49" t="s">
        <v>287</v>
      </c>
      <c r="Y777" s="50">
        <v>776</v>
      </c>
    </row>
    <row r="778" spans="1:25" x14ac:dyDescent="0.8">
      <c r="A778" s="46" t="s">
        <v>7295</v>
      </c>
      <c r="B778" s="46" t="str">
        <f>IFERROR(IF(A778="","",A778&amp;COUNTIF(A$2:A778,A778)),"")</f>
        <v>情報科学54</v>
      </c>
      <c r="C778" s="49" t="s">
        <v>5467</v>
      </c>
      <c r="D778" s="50">
        <v>777</v>
      </c>
      <c r="F778" s="49" t="s">
        <v>22</v>
      </c>
      <c r="G778" s="49" t="s">
        <v>1411</v>
      </c>
      <c r="H778" s="49" t="s">
        <v>283</v>
      </c>
      <c r="K778" s="49" t="s">
        <v>5469</v>
      </c>
      <c r="L778" s="49" t="s">
        <v>98</v>
      </c>
      <c r="M778" s="49" t="s">
        <v>99</v>
      </c>
      <c r="O778" s="49" t="s">
        <v>288</v>
      </c>
      <c r="P778" s="49" t="s">
        <v>289</v>
      </c>
      <c r="Q778" s="50">
        <v>6000</v>
      </c>
      <c r="R778" s="50">
        <v>6600</v>
      </c>
      <c r="S778" s="49" t="s">
        <v>290</v>
      </c>
      <c r="T778" s="49" t="s">
        <v>122</v>
      </c>
      <c r="U778" s="49" t="s">
        <v>83</v>
      </c>
      <c r="Y778" s="50">
        <v>777</v>
      </c>
    </row>
    <row r="779" spans="1:25" x14ac:dyDescent="0.8">
      <c r="A779" s="46" t="s">
        <v>7295</v>
      </c>
      <c r="B779" s="46" t="str">
        <f>IFERROR(IF(A779="","",A779&amp;COUNTIF(A$2:A779,A779)),"")</f>
        <v>情報科学55</v>
      </c>
      <c r="C779" s="49" t="s">
        <v>5467</v>
      </c>
      <c r="D779" s="50">
        <v>778</v>
      </c>
      <c r="F779" s="49" t="s">
        <v>22</v>
      </c>
      <c r="G779" s="49" t="s">
        <v>1411</v>
      </c>
      <c r="H779" s="49" t="s">
        <v>283</v>
      </c>
      <c r="K779" s="49" t="s">
        <v>5470</v>
      </c>
      <c r="L779" s="49" t="s">
        <v>98</v>
      </c>
      <c r="M779" s="49" t="s">
        <v>99</v>
      </c>
      <c r="O779" s="49" t="s">
        <v>291</v>
      </c>
      <c r="P779" s="49" t="s">
        <v>292</v>
      </c>
      <c r="Q779" s="50">
        <v>2500</v>
      </c>
      <c r="R779" s="50">
        <v>2750</v>
      </c>
      <c r="S779" s="49" t="s">
        <v>293</v>
      </c>
      <c r="T779" s="49" t="s">
        <v>82</v>
      </c>
      <c r="U779" s="49" t="s">
        <v>294</v>
      </c>
      <c r="Y779" s="50">
        <v>778</v>
      </c>
    </row>
    <row r="780" spans="1:25" x14ac:dyDescent="0.8">
      <c r="A780" s="46" t="s">
        <v>7295</v>
      </c>
      <c r="B780" s="46" t="str">
        <f>IFERROR(IF(A780="","",A780&amp;COUNTIF(A$2:A780,A780)),"")</f>
        <v>情報科学56</v>
      </c>
      <c r="C780" s="49" t="s">
        <v>5467</v>
      </c>
      <c r="D780" s="50">
        <v>779</v>
      </c>
      <c r="F780" s="49" t="s">
        <v>22</v>
      </c>
      <c r="G780" s="49" t="s">
        <v>1411</v>
      </c>
      <c r="H780" s="49" t="s">
        <v>283</v>
      </c>
      <c r="K780" s="49" t="s">
        <v>5471</v>
      </c>
      <c r="L780" s="49" t="s">
        <v>98</v>
      </c>
      <c r="M780" s="49" t="s">
        <v>99</v>
      </c>
      <c r="O780" s="49" t="s">
        <v>295</v>
      </c>
      <c r="P780" s="49" t="s">
        <v>296</v>
      </c>
      <c r="Q780" s="50">
        <v>4000</v>
      </c>
      <c r="R780" s="50">
        <v>4400</v>
      </c>
      <c r="S780" s="49" t="s">
        <v>297</v>
      </c>
      <c r="T780" s="49" t="s">
        <v>96</v>
      </c>
      <c r="U780" s="49" t="s">
        <v>298</v>
      </c>
      <c r="Y780" s="50">
        <v>779</v>
      </c>
    </row>
    <row r="781" spans="1:25" x14ac:dyDescent="0.8">
      <c r="A781" s="46" t="s">
        <v>7295</v>
      </c>
      <c r="B781" s="46" t="str">
        <f>IFERROR(IF(A781="","",A781&amp;COUNTIF(A$2:A781,A781)),"")</f>
        <v>情報科学57</v>
      </c>
      <c r="C781" s="49" t="s">
        <v>5467</v>
      </c>
      <c r="D781" s="50">
        <v>780</v>
      </c>
      <c r="F781" s="49" t="s">
        <v>22</v>
      </c>
      <c r="G781" s="49" t="s">
        <v>1411</v>
      </c>
      <c r="H781" s="49" t="s">
        <v>283</v>
      </c>
      <c r="K781" s="49" t="s">
        <v>5472</v>
      </c>
      <c r="L781" s="49" t="s">
        <v>98</v>
      </c>
      <c r="M781" s="49" t="s">
        <v>99</v>
      </c>
      <c r="O781" s="49" t="s">
        <v>1412</v>
      </c>
      <c r="P781" s="49" t="s">
        <v>5473</v>
      </c>
      <c r="Q781" s="50">
        <v>9000</v>
      </c>
      <c r="R781" s="50">
        <v>9900</v>
      </c>
      <c r="S781" s="49" t="s">
        <v>1413</v>
      </c>
      <c r="T781" s="49" t="s">
        <v>1414</v>
      </c>
      <c r="U781" s="49" t="s">
        <v>1415</v>
      </c>
      <c r="Y781" s="50">
        <v>780</v>
      </c>
    </row>
    <row r="782" spans="1:25" x14ac:dyDescent="0.8">
      <c r="A782" s="46" t="s">
        <v>7295</v>
      </c>
      <c r="B782" s="46" t="str">
        <f>IFERROR(IF(A782="","",A782&amp;COUNTIF(A$2:A782,A782)),"")</f>
        <v>情報科学58</v>
      </c>
      <c r="C782" s="49" t="s">
        <v>5467</v>
      </c>
      <c r="D782" s="50">
        <v>781</v>
      </c>
      <c r="F782" s="49" t="s">
        <v>22</v>
      </c>
      <c r="G782" s="49" t="s">
        <v>1411</v>
      </c>
      <c r="H782" s="49" t="s">
        <v>283</v>
      </c>
      <c r="K782" s="49" t="s">
        <v>5474</v>
      </c>
      <c r="L782" s="49" t="s">
        <v>98</v>
      </c>
      <c r="M782" s="49" t="s">
        <v>99</v>
      </c>
      <c r="O782" s="49" t="s">
        <v>1416</v>
      </c>
      <c r="P782" s="49" t="s">
        <v>5475</v>
      </c>
      <c r="Q782" s="50">
        <v>6500</v>
      </c>
      <c r="R782" s="50">
        <v>7150</v>
      </c>
      <c r="S782" s="49" t="s">
        <v>1417</v>
      </c>
      <c r="T782" s="49" t="s">
        <v>1125</v>
      </c>
      <c r="U782" s="49" t="s">
        <v>307</v>
      </c>
      <c r="Y782" s="50">
        <v>781</v>
      </c>
    </row>
    <row r="783" spans="1:25" x14ac:dyDescent="0.8">
      <c r="A783" s="46" t="s">
        <v>7295</v>
      </c>
      <c r="B783" s="46" t="str">
        <f>IFERROR(IF(A783="","",A783&amp;COUNTIF(A$2:A783,A783)),"")</f>
        <v>情報科学59</v>
      </c>
      <c r="C783" s="49" t="s">
        <v>5467</v>
      </c>
      <c r="D783" s="50">
        <v>782</v>
      </c>
      <c r="F783" s="49" t="s">
        <v>22</v>
      </c>
      <c r="G783" s="49" t="s">
        <v>1411</v>
      </c>
      <c r="H783" s="49" t="s">
        <v>283</v>
      </c>
      <c r="K783" s="49" t="s">
        <v>5476</v>
      </c>
      <c r="L783" s="49" t="s">
        <v>98</v>
      </c>
      <c r="M783" s="49" t="s">
        <v>99</v>
      </c>
      <c r="O783" s="49" t="s">
        <v>1418</v>
      </c>
      <c r="P783" s="49" t="s">
        <v>5477</v>
      </c>
      <c r="Q783" s="50">
        <v>1800</v>
      </c>
      <c r="R783" s="50">
        <v>1980</v>
      </c>
      <c r="S783" s="49" t="s">
        <v>1419</v>
      </c>
      <c r="T783" s="49" t="s">
        <v>1040</v>
      </c>
      <c r="U783" s="49" t="s">
        <v>1420</v>
      </c>
      <c r="Y783" s="50">
        <v>782</v>
      </c>
    </row>
    <row r="784" spans="1:25" x14ac:dyDescent="0.8">
      <c r="A784" s="46" t="s">
        <v>7295</v>
      </c>
      <c r="B784" s="46" t="str">
        <f>IFERROR(IF(A784="","",A784&amp;COUNTIF(A$2:A784,A784)),"")</f>
        <v>情報科学60</v>
      </c>
      <c r="C784" s="49" t="s">
        <v>5467</v>
      </c>
      <c r="D784" s="50">
        <v>783</v>
      </c>
      <c r="F784" s="49" t="s">
        <v>22</v>
      </c>
      <c r="G784" s="49" t="s">
        <v>1411</v>
      </c>
      <c r="H784" s="49" t="s">
        <v>283</v>
      </c>
      <c r="K784" s="49" t="s">
        <v>5478</v>
      </c>
      <c r="L784" s="49" t="s">
        <v>98</v>
      </c>
      <c r="M784" s="49" t="s">
        <v>99</v>
      </c>
      <c r="O784" s="49" t="s">
        <v>1421</v>
      </c>
      <c r="P784" s="49" t="s">
        <v>5479</v>
      </c>
      <c r="Q784" s="50">
        <v>2000</v>
      </c>
      <c r="R784" s="50">
        <v>2200</v>
      </c>
      <c r="S784" s="49" t="s">
        <v>1422</v>
      </c>
      <c r="T784" s="49" t="s">
        <v>1189</v>
      </c>
      <c r="U784" s="49" t="s">
        <v>1423</v>
      </c>
      <c r="Y784" s="50">
        <v>783</v>
      </c>
    </row>
    <row r="785" spans="1:25" x14ac:dyDescent="0.8">
      <c r="A785" s="46" t="s">
        <v>7295</v>
      </c>
      <c r="B785" s="46" t="str">
        <f>IFERROR(IF(A785="","",A785&amp;COUNTIF(A$2:A785,A785)),"")</f>
        <v>情報科学61</v>
      </c>
      <c r="C785" s="49" t="s">
        <v>5467</v>
      </c>
      <c r="D785" s="50">
        <v>784</v>
      </c>
      <c r="F785" s="49" t="s">
        <v>22</v>
      </c>
      <c r="G785" s="49" t="s">
        <v>1411</v>
      </c>
      <c r="H785" s="49" t="s">
        <v>283</v>
      </c>
      <c r="K785" s="49" t="s">
        <v>5480</v>
      </c>
      <c r="L785" s="49" t="s">
        <v>98</v>
      </c>
      <c r="M785" s="49" t="s">
        <v>99</v>
      </c>
      <c r="O785" s="49" t="s">
        <v>1424</v>
      </c>
      <c r="P785" s="49" t="s">
        <v>1425</v>
      </c>
      <c r="Q785" s="50">
        <v>6000</v>
      </c>
      <c r="R785" s="50">
        <v>6600</v>
      </c>
      <c r="S785" s="49" t="s">
        <v>1426</v>
      </c>
      <c r="T785" s="49" t="s">
        <v>1105</v>
      </c>
      <c r="U785" s="49" t="s">
        <v>1427</v>
      </c>
      <c r="Y785" s="50">
        <v>784</v>
      </c>
    </row>
    <row r="786" spans="1:25" x14ac:dyDescent="0.8">
      <c r="A786" s="46" t="s">
        <v>7295</v>
      </c>
      <c r="B786" s="46" t="str">
        <f>IFERROR(IF(A786="","",A786&amp;COUNTIF(A$2:A786,A786)),"")</f>
        <v>情報科学62</v>
      </c>
      <c r="C786" s="49" t="s">
        <v>5467</v>
      </c>
      <c r="D786" s="50">
        <v>785</v>
      </c>
      <c r="F786" s="49" t="s">
        <v>22</v>
      </c>
      <c r="G786" s="49" t="s">
        <v>1411</v>
      </c>
      <c r="H786" s="49" t="s">
        <v>283</v>
      </c>
      <c r="K786" s="49" t="s">
        <v>5481</v>
      </c>
      <c r="L786" s="49" t="s">
        <v>98</v>
      </c>
      <c r="M786" s="49" t="s">
        <v>99</v>
      </c>
      <c r="O786" s="49" t="s">
        <v>1428</v>
      </c>
      <c r="P786" s="49" t="s">
        <v>5482</v>
      </c>
      <c r="Q786" s="50">
        <v>2800</v>
      </c>
      <c r="R786" s="50">
        <v>3080</v>
      </c>
      <c r="S786" s="49" t="s">
        <v>1429</v>
      </c>
      <c r="T786" s="49" t="s">
        <v>1430</v>
      </c>
      <c r="U786" s="49" t="s">
        <v>228</v>
      </c>
      <c r="Y786" s="50">
        <v>785</v>
      </c>
    </row>
    <row r="787" spans="1:25" x14ac:dyDescent="0.8">
      <c r="A787" s="46" t="s">
        <v>7295</v>
      </c>
      <c r="B787" s="46" t="str">
        <f>IFERROR(IF(A787="","",A787&amp;COUNTIF(A$2:A787,A787)),"")</f>
        <v>情報科学63</v>
      </c>
      <c r="C787" s="49" t="s">
        <v>5467</v>
      </c>
      <c r="D787" s="50">
        <v>786</v>
      </c>
      <c r="F787" s="49" t="s">
        <v>22</v>
      </c>
      <c r="G787" s="49" t="s">
        <v>1411</v>
      </c>
      <c r="H787" s="49" t="s">
        <v>283</v>
      </c>
      <c r="K787" s="49" t="s">
        <v>5483</v>
      </c>
      <c r="L787" s="49" t="s">
        <v>98</v>
      </c>
      <c r="M787" s="49" t="s">
        <v>99</v>
      </c>
      <c r="O787" s="49" t="s">
        <v>1432</v>
      </c>
      <c r="P787" s="49" t="s">
        <v>5484</v>
      </c>
      <c r="Q787" s="50">
        <v>9000</v>
      </c>
      <c r="R787" s="50">
        <v>9900</v>
      </c>
      <c r="S787" s="49" t="s">
        <v>1433</v>
      </c>
      <c r="T787" s="49" t="s">
        <v>1434</v>
      </c>
      <c r="U787" s="49" t="s">
        <v>1435</v>
      </c>
      <c r="Y787" s="50">
        <v>786</v>
      </c>
    </row>
    <row r="788" spans="1:25" x14ac:dyDescent="0.8">
      <c r="A788" s="46" t="s">
        <v>7295</v>
      </c>
      <c r="B788" s="46" t="str">
        <f>IFERROR(IF(A788="","",A788&amp;COUNTIF(A$2:A788,A788)),"")</f>
        <v>情報科学64</v>
      </c>
      <c r="C788" s="49" t="s">
        <v>5467</v>
      </c>
      <c r="D788" s="50">
        <v>787</v>
      </c>
      <c r="F788" s="49" t="s">
        <v>22</v>
      </c>
      <c r="G788" s="49" t="s">
        <v>1411</v>
      </c>
      <c r="H788" s="49" t="s">
        <v>283</v>
      </c>
      <c r="K788" s="49" t="s">
        <v>5485</v>
      </c>
      <c r="L788" s="49" t="s">
        <v>166</v>
      </c>
      <c r="M788" s="49" t="s">
        <v>167</v>
      </c>
      <c r="O788" s="49" t="s">
        <v>303</v>
      </c>
      <c r="P788" s="49" t="s">
        <v>304</v>
      </c>
      <c r="Q788" s="50">
        <v>12000</v>
      </c>
      <c r="R788" s="50">
        <v>13200</v>
      </c>
      <c r="S788" s="49" t="s">
        <v>305</v>
      </c>
      <c r="T788" s="49" t="s">
        <v>82</v>
      </c>
      <c r="U788" s="49" t="s">
        <v>306</v>
      </c>
      <c r="Y788" s="50">
        <v>787</v>
      </c>
    </row>
    <row r="789" spans="1:25" x14ac:dyDescent="0.8">
      <c r="A789" s="46" t="s">
        <v>7295</v>
      </c>
      <c r="B789" s="46" t="str">
        <f>IFERROR(IF(A789="","",A789&amp;COUNTIF(A$2:A789,A789)),"")</f>
        <v>情報科学65</v>
      </c>
      <c r="C789" s="49" t="s">
        <v>5467</v>
      </c>
      <c r="D789" s="50">
        <v>788</v>
      </c>
      <c r="F789" s="49" t="s">
        <v>22</v>
      </c>
      <c r="G789" s="49" t="s">
        <v>1411</v>
      </c>
      <c r="H789" s="49" t="s">
        <v>283</v>
      </c>
      <c r="K789" s="49" t="s">
        <v>5486</v>
      </c>
      <c r="L789" s="49" t="s">
        <v>153</v>
      </c>
      <c r="M789" s="49" t="s">
        <v>154</v>
      </c>
      <c r="O789" s="49" t="s">
        <v>1436</v>
      </c>
      <c r="P789" s="49" t="s">
        <v>1437</v>
      </c>
      <c r="Q789" s="50">
        <v>4500</v>
      </c>
      <c r="R789" s="50">
        <v>4950</v>
      </c>
      <c r="S789" s="49" t="s">
        <v>1438</v>
      </c>
      <c r="T789" s="49" t="s">
        <v>1264</v>
      </c>
      <c r="U789" s="49" t="s">
        <v>86</v>
      </c>
      <c r="Y789" s="50">
        <v>788</v>
      </c>
    </row>
    <row r="790" spans="1:25" x14ac:dyDescent="0.8">
      <c r="A790" s="46" t="s">
        <v>7295</v>
      </c>
      <c r="B790" s="46" t="str">
        <f>IFERROR(IF(A790="","",A790&amp;COUNTIF(A$2:A790,A790)),"")</f>
        <v>情報科学66</v>
      </c>
      <c r="C790" s="49" t="s">
        <v>5467</v>
      </c>
      <c r="D790" s="50">
        <v>789</v>
      </c>
      <c r="F790" s="49" t="s">
        <v>22</v>
      </c>
      <c r="G790" s="49" t="s">
        <v>1411</v>
      </c>
      <c r="H790" s="49" t="s">
        <v>283</v>
      </c>
      <c r="I790" s="49" t="s">
        <v>308</v>
      </c>
      <c r="J790" s="49"/>
      <c r="K790" s="49" t="s">
        <v>5487</v>
      </c>
      <c r="L790" s="49" t="s">
        <v>309</v>
      </c>
      <c r="M790" s="49" t="s">
        <v>310</v>
      </c>
      <c r="O790" s="49" t="s">
        <v>311</v>
      </c>
      <c r="P790" s="49" t="s">
        <v>312</v>
      </c>
      <c r="Q790" s="50">
        <v>3600</v>
      </c>
      <c r="R790" s="50">
        <v>3960</v>
      </c>
      <c r="S790" s="49" t="s">
        <v>313</v>
      </c>
      <c r="T790" s="49" t="s">
        <v>96</v>
      </c>
      <c r="U790" s="49" t="s">
        <v>314</v>
      </c>
      <c r="Y790" s="50">
        <v>789</v>
      </c>
    </row>
    <row r="791" spans="1:25" x14ac:dyDescent="0.8">
      <c r="A791" s="46" t="s">
        <v>7295</v>
      </c>
      <c r="B791" s="46" t="str">
        <f>IFERROR(IF(A791="","",A791&amp;COUNTIF(A$2:A791,A791)),"")</f>
        <v>情報科学67</v>
      </c>
      <c r="C791" s="49" t="s">
        <v>5467</v>
      </c>
      <c r="D791" s="50">
        <v>790</v>
      </c>
      <c r="F791" s="49" t="s">
        <v>22</v>
      </c>
      <c r="G791" s="49" t="s">
        <v>1411</v>
      </c>
      <c r="H791" s="49" t="s">
        <v>283</v>
      </c>
      <c r="I791" s="49" t="s">
        <v>308</v>
      </c>
      <c r="J791" s="49"/>
      <c r="K791" s="49" t="s">
        <v>5488</v>
      </c>
      <c r="L791" s="49" t="s">
        <v>309</v>
      </c>
      <c r="M791" s="49" t="s">
        <v>310</v>
      </c>
      <c r="O791" s="49" t="s">
        <v>1439</v>
      </c>
      <c r="P791" s="49" t="s">
        <v>1440</v>
      </c>
      <c r="Q791" s="50">
        <v>3000</v>
      </c>
      <c r="R791" s="50">
        <v>3300</v>
      </c>
      <c r="S791" s="49" t="s">
        <v>1441</v>
      </c>
      <c r="T791" s="49" t="s">
        <v>1105</v>
      </c>
      <c r="U791" s="49" t="s">
        <v>1442</v>
      </c>
      <c r="Y791" s="50">
        <v>790</v>
      </c>
    </row>
    <row r="792" spans="1:25" x14ac:dyDescent="0.8">
      <c r="A792" s="46" t="s">
        <v>7295</v>
      </c>
      <c r="B792" s="46" t="str">
        <f>IFERROR(IF(A792="","",A792&amp;COUNTIF(A$2:A792,A792)),"")</f>
        <v>情報科学68</v>
      </c>
      <c r="C792" s="49" t="s">
        <v>5489</v>
      </c>
      <c r="D792" s="50">
        <v>791</v>
      </c>
      <c r="F792" s="49" t="s">
        <v>22</v>
      </c>
      <c r="G792" s="49" t="s">
        <v>1411</v>
      </c>
      <c r="H792" s="49" t="s">
        <v>283</v>
      </c>
      <c r="I792" s="49" t="s">
        <v>308</v>
      </c>
      <c r="J792" s="49"/>
      <c r="K792" s="49" t="s">
        <v>5490</v>
      </c>
      <c r="L792" s="49" t="s">
        <v>119</v>
      </c>
      <c r="M792" s="49" t="s">
        <v>120</v>
      </c>
      <c r="O792" s="49" t="s">
        <v>5491</v>
      </c>
      <c r="P792" s="49" t="s">
        <v>5492</v>
      </c>
      <c r="Q792" s="50">
        <v>1800</v>
      </c>
      <c r="R792" s="50">
        <v>1980</v>
      </c>
      <c r="S792" s="49" t="s">
        <v>5493</v>
      </c>
      <c r="T792" s="49" t="s">
        <v>5044</v>
      </c>
      <c r="U792" s="49" t="s">
        <v>708</v>
      </c>
      <c r="V792" s="49" t="s">
        <v>2383</v>
      </c>
      <c r="Y792" s="50">
        <v>791</v>
      </c>
    </row>
    <row r="793" spans="1:25" x14ac:dyDescent="0.8">
      <c r="A793" s="46" t="s">
        <v>7295</v>
      </c>
      <c r="B793" s="46" t="str">
        <f>IFERROR(IF(A793="","",A793&amp;COUNTIF(A$2:A793,A793)),"")</f>
        <v>情報科学69</v>
      </c>
      <c r="C793" s="49" t="s">
        <v>5489</v>
      </c>
      <c r="D793" s="50">
        <v>792</v>
      </c>
      <c r="F793" s="49" t="s">
        <v>22</v>
      </c>
      <c r="G793" s="49" t="s">
        <v>1411</v>
      </c>
      <c r="H793" s="49" t="s">
        <v>283</v>
      </c>
      <c r="I793" s="49" t="s">
        <v>308</v>
      </c>
      <c r="J793" s="49"/>
      <c r="K793" s="49" t="s">
        <v>5494</v>
      </c>
      <c r="L793" s="49" t="s">
        <v>119</v>
      </c>
      <c r="M793" s="49" t="s">
        <v>120</v>
      </c>
      <c r="O793" s="49" t="s">
        <v>5495</v>
      </c>
      <c r="P793" s="49" t="s">
        <v>5496</v>
      </c>
      <c r="Q793" s="50">
        <v>2700</v>
      </c>
      <c r="R793" s="50">
        <v>2970</v>
      </c>
      <c r="S793" s="49" t="s">
        <v>5497</v>
      </c>
      <c r="T793" s="49" t="s">
        <v>5049</v>
      </c>
      <c r="U793" s="49" t="s">
        <v>801</v>
      </c>
      <c r="V793" s="49" t="s">
        <v>2383</v>
      </c>
      <c r="Y793" s="50">
        <v>792</v>
      </c>
    </row>
    <row r="794" spans="1:25" x14ac:dyDescent="0.8">
      <c r="A794" s="46" t="s">
        <v>7295</v>
      </c>
      <c r="B794" s="46" t="str">
        <f>IFERROR(IF(A794="","",A794&amp;COUNTIF(A$2:A794,A794)),"")</f>
        <v>情報科学70</v>
      </c>
      <c r="C794" s="49" t="s">
        <v>5489</v>
      </c>
      <c r="D794" s="50">
        <v>793</v>
      </c>
      <c r="F794" s="49" t="s">
        <v>22</v>
      </c>
      <c r="G794" s="49" t="s">
        <v>1411</v>
      </c>
      <c r="H794" s="49" t="s">
        <v>283</v>
      </c>
      <c r="I794" s="49" t="s">
        <v>308</v>
      </c>
      <c r="J794" s="49"/>
      <c r="K794" s="49" t="s">
        <v>5498</v>
      </c>
      <c r="L794" s="49" t="s">
        <v>119</v>
      </c>
      <c r="M794" s="49" t="s">
        <v>120</v>
      </c>
      <c r="O794" s="49" t="s">
        <v>5499</v>
      </c>
      <c r="P794" s="49" t="s">
        <v>5500</v>
      </c>
      <c r="Q794" s="50">
        <v>3200</v>
      </c>
      <c r="R794" s="50">
        <v>3520</v>
      </c>
      <c r="S794" s="49" t="s">
        <v>5501</v>
      </c>
      <c r="T794" s="49" t="s">
        <v>5049</v>
      </c>
      <c r="U794" s="49" t="s">
        <v>334</v>
      </c>
      <c r="V794" s="49" t="s">
        <v>2383</v>
      </c>
      <c r="Y794" s="50">
        <v>793</v>
      </c>
    </row>
    <row r="795" spans="1:25" x14ac:dyDescent="0.8">
      <c r="A795" s="46" t="s">
        <v>7295</v>
      </c>
      <c r="B795" s="46" t="str">
        <f>IFERROR(IF(A795="","",A795&amp;COUNTIF(A$2:A795,A795)),"")</f>
        <v>情報科学71</v>
      </c>
      <c r="C795" s="49" t="s">
        <v>5489</v>
      </c>
      <c r="D795" s="50">
        <v>794</v>
      </c>
      <c r="F795" s="49" t="s">
        <v>22</v>
      </c>
      <c r="G795" s="49" t="s">
        <v>1411</v>
      </c>
      <c r="H795" s="49" t="s">
        <v>283</v>
      </c>
      <c r="I795" s="49" t="s">
        <v>308</v>
      </c>
      <c r="J795" s="49"/>
      <c r="K795" s="49" t="s">
        <v>5502</v>
      </c>
      <c r="L795" s="49" t="s">
        <v>119</v>
      </c>
      <c r="M795" s="49" t="s">
        <v>120</v>
      </c>
      <c r="O795" s="49" t="s">
        <v>5503</v>
      </c>
      <c r="P795" s="49" t="s">
        <v>5504</v>
      </c>
      <c r="Q795" s="50">
        <v>3200</v>
      </c>
      <c r="R795" s="50">
        <v>3520</v>
      </c>
      <c r="S795" s="49" t="s">
        <v>5505</v>
      </c>
      <c r="T795" s="49" t="s">
        <v>5044</v>
      </c>
      <c r="U795" s="49" t="s">
        <v>277</v>
      </c>
      <c r="V795" s="49" t="s">
        <v>2383</v>
      </c>
      <c r="Y795" s="50">
        <v>794</v>
      </c>
    </row>
    <row r="796" spans="1:25" x14ac:dyDescent="0.8">
      <c r="A796" s="46" t="s">
        <v>7295</v>
      </c>
      <c r="B796" s="46" t="str">
        <f>IFERROR(IF(A796="","",A796&amp;COUNTIF(A$2:A796,A796)),"")</f>
        <v>情報科学72</v>
      </c>
      <c r="C796" s="49" t="s">
        <v>5489</v>
      </c>
      <c r="D796" s="50">
        <v>795</v>
      </c>
      <c r="F796" s="49" t="s">
        <v>22</v>
      </c>
      <c r="G796" s="49" t="s">
        <v>1411</v>
      </c>
      <c r="H796" s="49" t="s">
        <v>283</v>
      </c>
      <c r="I796" s="49" t="s">
        <v>308</v>
      </c>
      <c r="J796" s="49"/>
      <c r="K796" s="49" t="s">
        <v>5506</v>
      </c>
      <c r="L796" s="49" t="s">
        <v>316</v>
      </c>
      <c r="M796" s="49" t="s">
        <v>317</v>
      </c>
      <c r="O796" s="49" t="s">
        <v>1443</v>
      </c>
      <c r="P796" s="49" t="s">
        <v>1444</v>
      </c>
      <c r="Q796" s="50">
        <v>3600</v>
      </c>
      <c r="R796" s="50">
        <v>3960</v>
      </c>
      <c r="S796" s="49" t="s">
        <v>1445</v>
      </c>
      <c r="T796" s="49" t="s">
        <v>5507</v>
      </c>
      <c r="U796" s="49" t="s">
        <v>1446</v>
      </c>
      <c r="Y796" s="50">
        <v>795</v>
      </c>
    </row>
    <row r="797" spans="1:25" x14ac:dyDescent="0.8">
      <c r="A797" s="46" t="s">
        <v>7295</v>
      </c>
      <c r="B797" s="46" t="str">
        <f>IFERROR(IF(A797="","",A797&amp;COUNTIF(A$2:A797,A797)),"")</f>
        <v>情報科学73</v>
      </c>
      <c r="C797" s="49" t="s">
        <v>5489</v>
      </c>
      <c r="D797" s="50">
        <v>796</v>
      </c>
      <c r="F797" s="49" t="s">
        <v>22</v>
      </c>
      <c r="G797" s="49" t="s">
        <v>1411</v>
      </c>
      <c r="H797" s="49" t="s">
        <v>283</v>
      </c>
      <c r="I797" s="49" t="s">
        <v>308</v>
      </c>
      <c r="J797" s="49"/>
      <c r="K797" s="49" t="s">
        <v>5508</v>
      </c>
      <c r="L797" s="49" t="s">
        <v>316</v>
      </c>
      <c r="M797" s="49" t="s">
        <v>317</v>
      </c>
      <c r="O797" s="49" t="s">
        <v>1447</v>
      </c>
      <c r="P797" s="49" t="s">
        <v>1444</v>
      </c>
      <c r="Q797" s="50">
        <v>4000</v>
      </c>
      <c r="R797" s="50">
        <v>4400</v>
      </c>
      <c r="S797" s="49" t="s">
        <v>1448</v>
      </c>
      <c r="T797" s="49" t="s">
        <v>5509</v>
      </c>
      <c r="U797" s="49" t="s">
        <v>1449</v>
      </c>
      <c r="Y797" s="50">
        <v>796</v>
      </c>
    </row>
    <row r="798" spans="1:25" x14ac:dyDescent="0.8">
      <c r="A798" s="46" t="s">
        <v>7295</v>
      </c>
      <c r="B798" s="46" t="str">
        <f>IFERROR(IF(A798="","",A798&amp;COUNTIF(A$2:A798,A798)),"")</f>
        <v>情報科学74</v>
      </c>
      <c r="C798" s="49" t="s">
        <v>5489</v>
      </c>
      <c r="D798" s="50">
        <v>797</v>
      </c>
      <c r="F798" s="49" t="s">
        <v>22</v>
      </c>
      <c r="G798" s="49" t="s">
        <v>1411</v>
      </c>
      <c r="H798" s="49" t="s">
        <v>283</v>
      </c>
      <c r="I798" s="49" t="s">
        <v>308</v>
      </c>
      <c r="J798" s="49"/>
      <c r="K798" s="49" t="s">
        <v>5510</v>
      </c>
      <c r="L798" s="49" t="s">
        <v>316</v>
      </c>
      <c r="M798" s="49" t="s">
        <v>317</v>
      </c>
      <c r="O798" s="49" t="s">
        <v>1450</v>
      </c>
      <c r="P798" s="49" t="s">
        <v>1444</v>
      </c>
      <c r="Q798" s="50">
        <v>3600</v>
      </c>
      <c r="R798" s="50">
        <v>3960</v>
      </c>
      <c r="S798" s="49" t="s">
        <v>1451</v>
      </c>
      <c r="T798" s="49" t="s">
        <v>5194</v>
      </c>
      <c r="U798" s="49" t="s">
        <v>1452</v>
      </c>
      <c r="Y798" s="50">
        <v>797</v>
      </c>
    </row>
    <row r="799" spans="1:25" x14ac:dyDescent="0.8">
      <c r="A799" s="46" t="s">
        <v>7295</v>
      </c>
      <c r="B799" s="46" t="str">
        <f>IFERROR(IF(A799="","",A799&amp;COUNTIF(A$2:A799,A799)),"")</f>
        <v>情報科学75</v>
      </c>
      <c r="C799" s="49" t="s">
        <v>5489</v>
      </c>
      <c r="D799" s="50">
        <v>798</v>
      </c>
      <c r="F799" s="49" t="s">
        <v>22</v>
      </c>
      <c r="G799" s="49" t="s">
        <v>1411</v>
      </c>
      <c r="H799" s="49" t="s">
        <v>283</v>
      </c>
      <c r="I799" s="49" t="s">
        <v>308</v>
      </c>
      <c r="J799" s="49"/>
      <c r="K799" s="49" t="s">
        <v>5511</v>
      </c>
      <c r="L799" s="49" t="s">
        <v>87</v>
      </c>
      <c r="M799" s="49" t="s">
        <v>88</v>
      </c>
      <c r="O799" s="49" t="s">
        <v>5512</v>
      </c>
      <c r="P799" s="49" t="s">
        <v>5513</v>
      </c>
      <c r="Q799" s="50">
        <v>6600</v>
      </c>
      <c r="R799" s="50">
        <v>7260</v>
      </c>
      <c r="S799" s="49" t="s">
        <v>5514</v>
      </c>
      <c r="T799" s="49" t="s">
        <v>5063</v>
      </c>
      <c r="U799" s="49" t="s">
        <v>5515</v>
      </c>
      <c r="V799" s="49" t="s">
        <v>2383</v>
      </c>
      <c r="Y799" s="50">
        <v>798</v>
      </c>
    </row>
    <row r="800" spans="1:25" x14ac:dyDescent="0.8">
      <c r="A800" s="46" t="s">
        <v>7295</v>
      </c>
      <c r="B800" s="46" t="str">
        <f>IFERROR(IF(A800="","",A800&amp;COUNTIF(A$2:A800,A800)),"")</f>
        <v>情報科学76</v>
      </c>
      <c r="C800" s="49" t="s">
        <v>5489</v>
      </c>
      <c r="D800" s="50">
        <v>799</v>
      </c>
      <c r="F800" s="49" t="s">
        <v>22</v>
      </c>
      <c r="G800" s="49" t="s">
        <v>1411</v>
      </c>
      <c r="H800" s="49" t="s">
        <v>283</v>
      </c>
      <c r="I800" s="49" t="s">
        <v>308</v>
      </c>
      <c r="J800" s="49"/>
      <c r="K800" s="49" t="s">
        <v>5516</v>
      </c>
      <c r="L800" s="49" t="s">
        <v>87</v>
      </c>
      <c r="M800" s="49" t="s">
        <v>88</v>
      </c>
      <c r="O800" s="49" t="s">
        <v>1453</v>
      </c>
      <c r="P800" s="49" t="s">
        <v>1454</v>
      </c>
      <c r="Q800" s="50">
        <v>15000</v>
      </c>
      <c r="R800" s="50">
        <v>16500</v>
      </c>
      <c r="S800" s="49" t="s">
        <v>1455</v>
      </c>
      <c r="T800" s="49" t="s">
        <v>943</v>
      </c>
      <c r="U800" s="49" t="s">
        <v>1456</v>
      </c>
      <c r="Y800" s="50">
        <v>799</v>
      </c>
    </row>
    <row r="801" spans="1:25" x14ac:dyDescent="0.8">
      <c r="A801" s="46" t="s">
        <v>7295</v>
      </c>
      <c r="B801" s="46" t="str">
        <f>IFERROR(IF(A801="","",A801&amp;COUNTIF(A$2:A801,A801)),"")</f>
        <v>情報科学77</v>
      </c>
      <c r="C801" s="49" t="s">
        <v>5489</v>
      </c>
      <c r="D801" s="50">
        <v>800</v>
      </c>
      <c r="F801" s="49" t="s">
        <v>22</v>
      </c>
      <c r="G801" s="49" t="s">
        <v>1411</v>
      </c>
      <c r="H801" s="49" t="s">
        <v>283</v>
      </c>
      <c r="I801" s="49" t="s">
        <v>308</v>
      </c>
      <c r="J801" s="49"/>
      <c r="K801" s="49" t="s">
        <v>5517</v>
      </c>
      <c r="L801" s="49" t="s">
        <v>87</v>
      </c>
      <c r="M801" s="49" t="s">
        <v>88</v>
      </c>
      <c r="O801" s="49" t="s">
        <v>1457</v>
      </c>
      <c r="P801" s="49" t="s">
        <v>1458</v>
      </c>
      <c r="Q801" s="50">
        <v>6800</v>
      </c>
      <c r="R801" s="50">
        <v>7480</v>
      </c>
      <c r="S801" s="49" t="s">
        <v>1459</v>
      </c>
      <c r="T801" s="49" t="s">
        <v>982</v>
      </c>
      <c r="U801" s="49" t="s">
        <v>654</v>
      </c>
      <c r="Y801" s="50">
        <v>800</v>
      </c>
    </row>
    <row r="802" spans="1:25" x14ac:dyDescent="0.8">
      <c r="A802" s="46" t="s">
        <v>7295</v>
      </c>
      <c r="B802" s="46" t="str">
        <f>IFERROR(IF(A802="","",A802&amp;COUNTIF(A$2:A802,A802)),"")</f>
        <v>情報科学78</v>
      </c>
      <c r="C802" s="49" t="s">
        <v>5489</v>
      </c>
      <c r="D802" s="50">
        <v>801</v>
      </c>
      <c r="F802" s="49" t="s">
        <v>22</v>
      </c>
      <c r="G802" s="49" t="s">
        <v>1411</v>
      </c>
      <c r="H802" s="49" t="s">
        <v>283</v>
      </c>
      <c r="I802" s="49" t="s">
        <v>308</v>
      </c>
      <c r="J802" s="49"/>
      <c r="K802" s="49" t="s">
        <v>5518</v>
      </c>
      <c r="L802" s="49" t="s">
        <v>87</v>
      </c>
      <c r="M802" s="49" t="s">
        <v>88</v>
      </c>
      <c r="O802" s="49" t="s">
        <v>1460</v>
      </c>
      <c r="P802" s="49" t="s">
        <v>1461</v>
      </c>
      <c r="Q802" s="50">
        <v>43000</v>
      </c>
      <c r="R802" s="50">
        <v>47300</v>
      </c>
      <c r="S802" s="49" t="s">
        <v>1462</v>
      </c>
      <c r="T802" s="49" t="s">
        <v>991</v>
      </c>
      <c r="U802" s="49" t="s">
        <v>1463</v>
      </c>
      <c r="Y802" s="50">
        <v>801</v>
      </c>
    </row>
    <row r="803" spans="1:25" x14ac:dyDescent="0.8">
      <c r="A803" s="46" t="s">
        <v>7295</v>
      </c>
      <c r="B803" s="46" t="str">
        <f>IFERROR(IF(A803="","",A803&amp;COUNTIF(A$2:A803,A803)),"")</f>
        <v>情報科学79</v>
      </c>
      <c r="C803" s="49" t="s">
        <v>5489</v>
      </c>
      <c r="D803" s="50">
        <v>802</v>
      </c>
      <c r="F803" s="49" t="s">
        <v>22</v>
      </c>
      <c r="G803" s="49" t="s">
        <v>1411</v>
      </c>
      <c r="H803" s="49" t="s">
        <v>283</v>
      </c>
      <c r="I803" s="49" t="s">
        <v>308</v>
      </c>
      <c r="J803" s="49"/>
      <c r="K803" s="49" t="s">
        <v>5519</v>
      </c>
      <c r="L803" s="49" t="s">
        <v>98</v>
      </c>
      <c r="M803" s="49" t="s">
        <v>99</v>
      </c>
      <c r="O803" s="49" t="s">
        <v>5520</v>
      </c>
      <c r="P803" s="49" t="s">
        <v>5521</v>
      </c>
      <c r="Q803" s="50">
        <v>3500</v>
      </c>
      <c r="R803" s="50">
        <v>3850</v>
      </c>
      <c r="S803" s="49" t="s">
        <v>5522</v>
      </c>
      <c r="T803" s="49" t="s">
        <v>5063</v>
      </c>
      <c r="U803" s="49" t="s">
        <v>657</v>
      </c>
      <c r="V803" s="49" t="s">
        <v>2383</v>
      </c>
      <c r="Y803" s="50">
        <v>802</v>
      </c>
    </row>
    <row r="804" spans="1:25" x14ac:dyDescent="0.8">
      <c r="A804" s="46" t="s">
        <v>7295</v>
      </c>
      <c r="B804" s="46" t="str">
        <f>IFERROR(IF(A804="","",A804&amp;COUNTIF(A$2:A804,A804)),"")</f>
        <v>情報科学80</v>
      </c>
      <c r="C804" s="49" t="s">
        <v>5489</v>
      </c>
      <c r="D804" s="50">
        <v>803</v>
      </c>
      <c r="F804" s="49" t="s">
        <v>22</v>
      </c>
      <c r="G804" s="49" t="s">
        <v>1411</v>
      </c>
      <c r="H804" s="49" t="s">
        <v>283</v>
      </c>
      <c r="I804" s="49" t="s">
        <v>308</v>
      </c>
      <c r="J804" s="49"/>
      <c r="K804" s="49" t="s">
        <v>5523</v>
      </c>
      <c r="L804" s="49" t="s">
        <v>98</v>
      </c>
      <c r="M804" s="49" t="s">
        <v>99</v>
      </c>
      <c r="O804" s="49" t="s">
        <v>319</v>
      </c>
      <c r="P804" s="49" t="s">
        <v>320</v>
      </c>
      <c r="Q804" s="50">
        <v>3500</v>
      </c>
      <c r="R804" s="50">
        <v>3850</v>
      </c>
      <c r="S804" s="49" t="s">
        <v>321</v>
      </c>
      <c r="T804" s="49" t="s">
        <v>122</v>
      </c>
      <c r="U804" s="49" t="s">
        <v>322</v>
      </c>
      <c r="Y804" s="50">
        <v>803</v>
      </c>
    </row>
    <row r="805" spans="1:25" x14ac:dyDescent="0.8">
      <c r="A805" s="46" t="s">
        <v>7295</v>
      </c>
      <c r="B805" s="46" t="str">
        <f>IFERROR(IF(A805="","",A805&amp;COUNTIF(A$2:A805,A805)),"")</f>
        <v>情報科学81</v>
      </c>
      <c r="C805" s="49" t="s">
        <v>5489</v>
      </c>
      <c r="D805" s="50">
        <v>804</v>
      </c>
      <c r="F805" s="49" t="s">
        <v>22</v>
      </c>
      <c r="G805" s="49" t="s">
        <v>1411</v>
      </c>
      <c r="H805" s="49" t="s">
        <v>283</v>
      </c>
      <c r="I805" s="49" t="s">
        <v>308</v>
      </c>
      <c r="J805" s="49"/>
      <c r="K805" s="49" t="s">
        <v>5524</v>
      </c>
      <c r="L805" s="49" t="s">
        <v>98</v>
      </c>
      <c r="M805" s="49" t="s">
        <v>99</v>
      </c>
      <c r="O805" s="49" t="s">
        <v>323</v>
      </c>
      <c r="P805" s="49" t="s">
        <v>324</v>
      </c>
      <c r="Q805" s="50">
        <v>3800</v>
      </c>
      <c r="R805" s="50">
        <v>4180</v>
      </c>
      <c r="S805" s="49" t="s">
        <v>325</v>
      </c>
      <c r="T805" s="49" t="s">
        <v>94</v>
      </c>
      <c r="U805" s="49" t="s">
        <v>326</v>
      </c>
      <c r="Y805" s="50">
        <v>804</v>
      </c>
    </row>
    <row r="806" spans="1:25" x14ac:dyDescent="0.8">
      <c r="A806" s="46" t="s">
        <v>7295</v>
      </c>
      <c r="B806" s="46" t="str">
        <f>IFERROR(IF(A806="","",A806&amp;COUNTIF(A$2:A806,A806)),"")</f>
        <v>情報科学82</v>
      </c>
      <c r="C806" s="49" t="s">
        <v>5489</v>
      </c>
      <c r="D806" s="50">
        <v>805</v>
      </c>
      <c r="F806" s="49" t="s">
        <v>22</v>
      </c>
      <c r="G806" s="49" t="s">
        <v>1411</v>
      </c>
      <c r="H806" s="49" t="s">
        <v>283</v>
      </c>
      <c r="I806" s="49" t="s">
        <v>308</v>
      </c>
      <c r="J806" s="49"/>
      <c r="K806" s="49" t="s">
        <v>5525</v>
      </c>
      <c r="L806" s="49" t="s">
        <v>98</v>
      </c>
      <c r="M806" s="49" t="s">
        <v>99</v>
      </c>
      <c r="O806" s="49" t="s">
        <v>1464</v>
      </c>
      <c r="P806" s="49" t="s">
        <v>1465</v>
      </c>
      <c r="Q806" s="50">
        <v>6400</v>
      </c>
      <c r="R806" s="50">
        <v>7040</v>
      </c>
      <c r="S806" s="49" t="s">
        <v>1466</v>
      </c>
      <c r="T806" s="49" t="s">
        <v>1467</v>
      </c>
      <c r="U806" s="49" t="s">
        <v>1468</v>
      </c>
      <c r="Y806" s="50">
        <v>805</v>
      </c>
    </row>
    <row r="807" spans="1:25" x14ac:dyDescent="0.8">
      <c r="A807" s="46" t="s">
        <v>7295</v>
      </c>
      <c r="B807" s="46" t="str">
        <f>IFERROR(IF(A807="","",A807&amp;COUNTIF(A$2:A807,A807)),"")</f>
        <v>情報科学83</v>
      </c>
      <c r="C807" s="49" t="s">
        <v>5489</v>
      </c>
      <c r="D807" s="50">
        <v>806</v>
      </c>
      <c r="F807" s="49" t="s">
        <v>22</v>
      </c>
      <c r="G807" s="49" t="s">
        <v>1411</v>
      </c>
      <c r="H807" s="49" t="s">
        <v>283</v>
      </c>
      <c r="I807" s="49" t="s">
        <v>308</v>
      </c>
      <c r="J807" s="49"/>
      <c r="K807" s="49" t="s">
        <v>5526</v>
      </c>
      <c r="L807" s="49" t="s">
        <v>98</v>
      </c>
      <c r="M807" s="49" t="s">
        <v>99</v>
      </c>
      <c r="O807" s="49" t="s">
        <v>1470</v>
      </c>
      <c r="P807" s="49" t="s">
        <v>1471</v>
      </c>
      <c r="Q807" s="50">
        <v>3900</v>
      </c>
      <c r="R807" s="50">
        <v>4290</v>
      </c>
      <c r="S807" s="49" t="s">
        <v>1472</v>
      </c>
      <c r="T807" s="49" t="s">
        <v>943</v>
      </c>
      <c r="U807" s="49" t="s">
        <v>176</v>
      </c>
      <c r="Y807" s="50">
        <v>806</v>
      </c>
    </row>
    <row r="808" spans="1:25" x14ac:dyDescent="0.8">
      <c r="A808" s="46" t="s">
        <v>7295</v>
      </c>
      <c r="B808" s="46" t="str">
        <f>IFERROR(IF(A808="","",A808&amp;COUNTIF(A$2:A808,A808)),"")</f>
        <v>情報科学84</v>
      </c>
      <c r="C808" s="49" t="s">
        <v>5527</v>
      </c>
      <c r="D808" s="50">
        <v>807</v>
      </c>
      <c r="F808" s="49" t="s">
        <v>22</v>
      </c>
      <c r="G808" s="49" t="s">
        <v>1411</v>
      </c>
      <c r="H808" s="49" t="s">
        <v>283</v>
      </c>
      <c r="I808" s="49" t="s">
        <v>308</v>
      </c>
      <c r="J808" s="49"/>
      <c r="K808" s="49" t="s">
        <v>5528</v>
      </c>
      <c r="L808" s="49" t="s">
        <v>98</v>
      </c>
      <c r="M808" s="49" t="s">
        <v>99</v>
      </c>
      <c r="O808" s="49" t="s">
        <v>1473</v>
      </c>
      <c r="P808" s="49" t="s">
        <v>1474</v>
      </c>
      <c r="Q808" s="50">
        <v>8000</v>
      </c>
      <c r="R808" s="50">
        <v>8800</v>
      </c>
      <c r="S808" s="49" t="s">
        <v>1475</v>
      </c>
      <c r="T808" s="49" t="s">
        <v>1264</v>
      </c>
      <c r="U808" s="49" t="s">
        <v>671</v>
      </c>
      <c r="Y808" s="50">
        <v>807</v>
      </c>
    </row>
    <row r="809" spans="1:25" x14ac:dyDescent="0.8">
      <c r="A809" s="46" t="s">
        <v>7295</v>
      </c>
      <c r="B809" s="46" t="str">
        <f>IFERROR(IF(A809="","",A809&amp;COUNTIF(A$2:A809,A809)),"")</f>
        <v>情報科学85</v>
      </c>
      <c r="C809" s="49" t="s">
        <v>5527</v>
      </c>
      <c r="D809" s="50">
        <v>808</v>
      </c>
      <c r="F809" s="49" t="s">
        <v>22</v>
      </c>
      <c r="G809" s="49" t="s">
        <v>1411</v>
      </c>
      <c r="H809" s="49" t="s">
        <v>283</v>
      </c>
      <c r="I809" s="49" t="s">
        <v>308</v>
      </c>
      <c r="J809" s="49"/>
      <c r="K809" s="49" t="s">
        <v>5529</v>
      </c>
      <c r="L809" s="49" t="s">
        <v>98</v>
      </c>
      <c r="M809" s="49" t="s">
        <v>99</v>
      </c>
      <c r="O809" s="49" t="s">
        <v>1476</v>
      </c>
      <c r="P809" s="49" t="s">
        <v>1477</v>
      </c>
      <c r="Q809" s="50">
        <v>2800</v>
      </c>
      <c r="R809" s="50">
        <v>3080</v>
      </c>
      <c r="S809" s="49" t="s">
        <v>1478</v>
      </c>
      <c r="T809" s="49" t="s">
        <v>1148</v>
      </c>
      <c r="U809" s="49" t="s">
        <v>699</v>
      </c>
      <c r="Y809" s="50">
        <v>808</v>
      </c>
    </row>
    <row r="810" spans="1:25" x14ac:dyDescent="0.8">
      <c r="A810" s="46" t="s">
        <v>7295</v>
      </c>
      <c r="B810" s="46" t="str">
        <f>IFERROR(IF(A810="","",A810&amp;COUNTIF(A$2:A810,A810)),"")</f>
        <v>情報科学86</v>
      </c>
      <c r="C810" s="49" t="s">
        <v>5527</v>
      </c>
      <c r="D810" s="50">
        <v>809</v>
      </c>
      <c r="F810" s="49" t="s">
        <v>22</v>
      </c>
      <c r="G810" s="49" t="s">
        <v>1411</v>
      </c>
      <c r="H810" s="49" t="s">
        <v>283</v>
      </c>
      <c r="I810" s="49" t="s">
        <v>308</v>
      </c>
      <c r="J810" s="49"/>
      <c r="K810" s="49" t="s">
        <v>5530</v>
      </c>
      <c r="L810" s="49" t="s">
        <v>98</v>
      </c>
      <c r="M810" s="49" t="s">
        <v>99</v>
      </c>
      <c r="O810" s="49" t="s">
        <v>1479</v>
      </c>
      <c r="P810" s="49" t="s">
        <v>1480</v>
      </c>
      <c r="Q810" s="50">
        <v>8000</v>
      </c>
      <c r="R810" s="50">
        <v>8800</v>
      </c>
      <c r="S810" s="49" t="s">
        <v>1481</v>
      </c>
      <c r="T810" s="49" t="s">
        <v>938</v>
      </c>
      <c r="U810" s="49" t="s">
        <v>1482</v>
      </c>
      <c r="Y810" s="50">
        <v>809</v>
      </c>
    </row>
    <row r="811" spans="1:25" x14ac:dyDescent="0.8">
      <c r="A811" s="46" t="s">
        <v>7295</v>
      </c>
      <c r="B811" s="46" t="str">
        <f>IFERROR(IF(A811="","",A811&amp;COUNTIF(A$2:A811,A811)),"")</f>
        <v>情報科学87</v>
      </c>
      <c r="C811" s="49" t="s">
        <v>5527</v>
      </c>
      <c r="D811" s="50">
        <v>810</v>
      </c>
      <c r="F811" s="49" t="s">
        <v>22</v>
      </c>
      <c r="G811" s="49" t="s">
        <v>1411</v>
      </c>
      <c r="H811" s="49" t="s">
        <v>283</v>
      </c>
      <c r="I811" s="49" t="s">
        <v>308</v>
      </c>
      <c r="J811" s="49"/>
      <c r="K811" s="49" t="s">
        <v>5531</v>
      </c>
      <c r="L811" s="49" t="s">
        <v>98</v>
      </c>
      <c r="M811" s="49" t="s">
        <v>99</v>
      </c>
      <c r="O811" s="49" t="s">
        <v>1483</v>
      </c>
      <c r="P811" s="49" t="s">
        <v>1484</v>
      </c>
      <c r="Q811" s="50">
        <v>9000</v>
      </c>
      <c r="R811" s="50">
        <v>9900</v>
      </c>
      <c r="S811" s="49" t="s">
        <v>1485</v>
      </c>
      <c r="T811" s="49" t="s">
        <v>1486</v>
      </c>
      <c r="U811" s="49" t="s">
        <v>1487</v>
      </c>
      <c r="Y811" s="50">
        <v>810</v>
      </c>
    </row>
    <row r="812" spans="1:25" x14ac:dyDescent="0.8">
      <c r="A812" s="46" t="s">
        <v>7295</v>
      </c>
      <c r="B812" s="46" t="str">
        <f>IFERROR(IF(A812="","",A812&amp;COUNTIF(A$2:A812,A812)),"")</f>
        <v>情報科学88</v>
      </c>
      <c r="C812" s="49" t="s">
        <v>5527</v>
      </c>
      <c r="D812" s="50">
        <v>811</v>
      </c>
      <c r="F812" s="49" t="s">
        <v>22</v>
      </c>
      <c r="G812" s="49" t="s">
        <v>1411</v>
      </c>
      <c r="H812" s="49" t="s">
        <v>283</v>
      </c>
      <c r="I812" s="49" t="s">
        <v>308</v>
      </c>
      <c r="J812" s="49"/>
      <c r="K812" s="49" t="s">
        <v>5532</v>
      </c>
      <c r="L812" s="49" t="s">
        <v>166</v>
      </c>
      <c r="M812" s="49" t="s">
        <v>167</v>
      </c>
      <c r="O812" s="49" t="s">
        <v>1488</v>
      </c>
      <c r="P812" s="49" t="s">
        <v>1489</v>
      </c>
      <c r="Q812" s="50">
        <v>3200</v>
      </c>
      <c r="R812" s="50">
        <v>3520</v>
      </c>
      <c r="S812" s="49" t="s">
        <v>1490</v>
      </c>
      <c r="T812" s="49" t="s">
        <v>1109</v>
      </c>
      <c r="U812" s="49" t="s">
        <v>1491</v>
      </c>
      <c r="Y812" s="50">
        <v>811</v>
      </c>
    </row>
    <row r="813" spans="1:25" x14ac:dyDescent="0.8">
      <c r="A813" s="46" t="s">
        <v>7295</v>
      </c>
      <c r="B813" s="46" t="str">
        <f>IFERROR(IF(A813="","",A813&amp;COUNTIF(A$2:A813,A813)),"")</f>
        <v>情報科学89</v>
      </c>
      <c r="C813" s="49" t="s">
        <v>5527</v>
      </c>
      <c r="D813" s="50">
        <v>812</v>
      </c>
      <c r="F813" s="49" t="s">
        <v>22</v>
      </c>
      <c r="G813" s="49" t="s">
        <v>1411</v>
      </c>
      <c r="H813" s="49" t="s">
        <v>283</v>
      </c>
      <c r="I813" s="49" t="s">
        <v>308</v>
      </c>
      <c r="J813" s="49"/>
      <c r="K813" s="49" t="s">
        <v>5533</v>
      </c>
      <c r="L813" s="49" t="s">
        <v>166</v>
      </c>
      <c r="M813" s="49" t="s">
        <v>167</v>
      </c>
      <c r="O813" s="49" t="s">
        <v>1492</v>
      </c>
      <c r="P813" s="49" t="s">
        <v>1493</v>
      </c>
      <c r="Q813" s="50">
        <v>3200</v>
      </c>
      <c r="R813" s="50">
        <v>3520</v>
      </c>
      <c r="S813" s="49" t="s">
        <v>1494</v>
      </c>
      <c r="T813" s="49" t="s">
        <v>1270</v>
      </c>
      <c r="U813" s="49" t="s">
        <v>1495</v>
      </c>
      <c r="Y813" s="50">
        <v>812</v>
      </c>
    </row>
    <row r="814" spans="1:25" x14ac:dyDescent="0.8">
      <c r="A814" s="46" t="s">
        <v>7295</v>
      </c>
      <c r="B814" s="46" t="str">
        <f>IFERROR(IF(A814="","",A814&amp;COUNTIF(A$2:A814,A814)),"")</f>
        <v>情報科学90</v>
      </c>
      <c r="C814" s="49" t="s">
        <v>5527</v>
      </c>
      <c r="D814" s="50">
        <v>813</v>
      </c>
      <c r="F814" s="49" t="s">
        <v>22</v>
      </c>
      <c r="G814" s="49" t="s">
        <v>1411</v>
      </c>
      <c r="H814" s="49" t="s">
        <v>283</v>
      </c>
      <c r="I814" s="49" t="s">
        <v>308</v>
      </c>
      <c r="J814" s="49"/>
      <c r="K814" s="49" t="s">
        <v>5534</v>
      </c>
      <c r="L814" s="49" t="s">
        <v>166</v>
      </c>
      <c r="M814" s="49" t="s">
        <v>167</v>
      </c>
      <c r="O814" s="49" t="s">
        <v>1497</v>
      </c>
      <c r="P814" s="49" t="s">
        <v>1498</v>
      </c>
      <c r="Q814" s="50">
        <v>3000</v>
      </c>
      <c r="R814" s="50">
        <v>3300</v>
      </c>
      <c r="S814" s="49" t="s">
        <v>1499</v>
      </c>
      <c r="T814" s="49" t="s">
        <v>1159</v>
      </c>
      <c r="U814" s="49" t="s">
        <v>476</v>
      </c>
      <c r="Y814" s="50">
        <v>813</v>
      </c>
    </row>
    <row r="815" spans="1:25" x14ac:dyDescent="0.8">
      <c r="A815" s="46" t="s">
        <v>7295</v>
      </c>
      <c r="B815" s="46" t="str">
        <f>IFERROR(IF(A815="","",A815&amp;COUNTIF(A$2:A815,A815)),"")</f>
        <v>情報科学91</v>
      </c>
      <c r="C815" s="49" t="s">
        <v>5527</v>
      </c>
      <c r="D815" s="50">
        <v>814</v>
      </c>
      <c r="F815" s="49" t="s">
        <v>22</v>
      </c>
      <c r="G815" s="49" t="s">
        <v>1411</v>
      </c>
      <c r="H815" s="49" t="s">
        <v>283</v>
      </c>
      <c r="I815" s="49" t="s">
        <v>308</v>
      </c>
      <c r="J815" s="49"/>
      <c r="K815" s="49" t="s">
        <v>5535</v>
      </c>
      <c r="L815" s="49" t="s">
        <v>163</v>
      </c>
      <c r="M815" s="49" t="s">
        <v>164</v>
      </c>
      <c r="O815" s="49" t="s">
        <v>330</v>
      </c>
      <c r="P815" s="49" t="s">
        <v>331</v>
      </c>
      <c r="Q815" s="50">
        <v>3600</v>
      </c>
      <c r="R815" s="50">
        <v>3960</v>
      </c>
      <c r="S815" s="49" t="s">
        <v>332</v>
      </c>
      <c r="T815" s="49" t="s">
        <v>96</v>
      </c>
      <c r="U815" s="49" t="s">
        <v>333</v>
      </c>
      <c r="Y815" s="50">
        <v>814</v>
      </c>
    </row>
    <row r="816" spans="1:25" x14ac:dyDescent="0.8">
      <c r="A816" s="46" t="s">
        <v>7295</v>
      </c>
      <c r="B816" s="46" t="str">
        <f>IFERROR(IF(A816="","",A816&amp;COUNTIF(A$2:A816,A816)),"")</f>
        <v>情報科学92</v>
      </c>
      <c r="C816" s="49" t="s">
        <v>5527</v>
      </c>
      <c r="D816" s="50">
        <v>815</v>
      </c>
      <c r="F816" s="49" t="s">
        <v>22</v>
      </c>
      <c r="G816" s="49" t="s">
        <v>1411</v>
      </c>
      <c r="H816" s="49" t="s">
        <v>283</v>
      </c>
      <c r="I816" s="49" t="s">
        <v>308</v>
      </c>
      <c r="J816" s="49"/>
      <c r="K816" s="49" t="s">
        <v>5536</v>
      </c>
      <c r="L816" s="49" t="s">
        <v>163</v>
      </c>
      <c r="M816" s="49" t="s">
        <v>164</v>
      </c>
      <c r="O816" s="49" t="s">
        <v>1500</v>
      </c>
      <c r="P816" s="49" t="s">
        <v>1501</v>
      </c>
      <c r="Q816" s="50">
        <v>6000</v>
      </c>
      <c r="R816" s="50">
        <v>6600</v>
      </c>
      <c r="S816" s="49" t="s">
        <v>1502</v>
      </c>
      <c r="T816" s="49" t="s">
        <v>938</v>
      </c>
      <c r="U816" s="49" t="s">
        <v>1503</v>
      </c>
      <c r="Y816" s="50">
        <v>815</v>
      </c>
    </row>
    <row r="817" spans="1:25" x14ac:dyDescent="0.8">
      <c r="A817" s="46" t="s">
        <v>7295</v>
      </c>
      <c r="B817" s="46" t="str">
        <f>IFERROR(IF(A817="","",A817&amp;COUNTIF(A$2:A817,A817)),"")</f>
        <v>情報科学93</v>
      </c>
      <c r="C817" s="49" t="s">
        <v>5527</v>
      </c>
      <c r="D817" s="50">
        <v>816</v>
      </c>
      <c r="F817" s="49" t="s">
        <v>22</v>
      </c>
      <c r="G817" s="49" t="s">
        <v>1411</v>
      </c>
      <c r="H817" s="49" t="s">
        <v>283</v>
      </c>
      <c r="I817" s="49" t="s">
        <v>2937</v>
      </c>
      <c r="J817" s="49"/>
      <c r="K817" s="49" t="s">
        <v>5537</v>
      </c>
      <c r="L817" s="49" t="s">
        <v>309</v>
      </c>
      <c r="M817" s="49" t="s">
        <v>310</v>
      </c>
      <c r="O817" s="49" t="s">
        <v>1504</v>
      </c>
      <c r="P817" s="49" t="s">
        <v>1505</v>
      </c>
      <c r="Q817" s="50">
        <v>2300</v>
      </c>
      <c r="R817" s="50">
        <v>2530</v>
      </c>
      <c r="S817" s="49" t="s">
        <v>1506</v>
      </c>
      <c r="T817" s="49" t="s">
        <v>953</v>
      </c>
      <c r="U817" s="49" t="s">
        <v>439</v>
      </c>
      <c r="Y817" s="50">
        <v>816</v>
      </c>
    </row>
    <row r="818" spans="1:25" x14ac:dyDescent="0.8">
      <c r="A818" s="46" t="s">
        <v>7295</v>
      </c>
      <c r="B818" s="46" t="str">
        <f>IFERROR(IF(A818="","",A818&amp;COUNTIF(A$2:A818,A818)),"")</f>
        <v>情報科学94</v>
      </c>
      <c r="C818" s="49" t="s">
        <v>5527</v>
      </c>
      <c r="D818" s="50">
        <v>817</v>
      </c>
      <c r="F818" s="49" t="s">
        <v>22</v>
      </c>
      <c r="G818" s="49" t="s">
        <v>1411</v>
      </c>
      <c r="H818" s="49" t="s">
        <v>283</v>
      </c>
      <c r="I818" s="49" t="s">
        <v>2937</v>
      </c>
      <c r="J818" s="49"/>
      <c r="K818" s="49" t="s">
        <v>5538</v>
      </c>
      <c r="L818" s="49" t="s">
        <v>316</v>
      </c>
      <c r="M818" s="49" t="s">
        <v>317</v>
      </c>
      <c r="O818" s="49" t="s">
        <v>5539</v>
      </c>
      <c r="P818" s="49" t="s">
        <v>5540</v>
      </c>
      <c r="Q818" s="50">
        <v>3000</v>
      </c>
      <c r="R818" s="50">
        <v>3300</v>
      </c>
      <c r="S818" s="49" t="s">
        <v>5541</v>
      </c>
      <c r="T818" s="49" t="s">
        <v>5270</v>
      </c>
      <c r="U818" s="49" t="s">
        <v>5542</v>
      </c>
      <c r="V818" s="49" t="s">
        <v>2383</v>
      </c>
      <c r="Y818" s="50">
        <v>817</v>
      </c>
    </row>
    <row r="819" spans="1:25" x14ac:dyDescent="0.8">
      <c r="A819" s="46" t="s">
        <v>7295</v>
      </c>
      <c r="B819" s="46" t="str">
        <f>IFERROR(IF(A819="","",A819&amp;COUNTIF(A$2:A819,A819)),"")</f>
        <v>情報科学95</v>
      </c>
      <c r="C819" s="49" t="s">
        <v>5527</v>
      </c>
      <c r="D819" s="50">
        <v>818</v>
      </c>
      <c r="F819" s="49" t="s">
        <v>22</v>
      </c>
      <c r="G819" s="49" t="s">
        <v>1411</v>
      </c>
      <c r="H819" s="49" t="s">
        <v>283</v>
      </c>
      <c r="I819" s="49" t="s">
        <v>2937</v>
      </c>
      <c r="J819" s="49"/>
      <c r="K819" s="49" t="s">
        <v>5543</v>
      </c>
      <c r="L819" s="49" t="s">
        <v>316</v>
      </c>
      <c r="M819" s="49" t="s">
        <v>317</v>
      </c>
      <c r="O819" s="49" t="s">
        <v>5544</v>
      </c>
      <c r="P819" s="49" t="s">
        <v>5545</v>
      </c>
      <c r="Q819" s="50">
        <v>3800</v>
      </c>
      <c r="R819" s="50">
        <v>4180</v>
      </c>
      <c r="S819" s="49" t="s">
        <v>5546</v>
      </c>
      <c r="T819" s="49" t="s">
        <v>5044</v>
      </c>
      <c r="U819" s="49" t="s">
        <v>315</v>
      </c>
      <c r="V819" s="49" t="s">
        <v>2383</v>
      </c>
      <c r="Y819" s="50">
        <v>818</v>
      </c>
    </row>
    <row r="820" spans="1:25" x14ac:dyDescent="0.8">
      <c r="A820" s="46" t="s">
        <v>7295</v>
      </c>
      <c r="B820" s="46" t="str">
        <f>IFERROR(IF(A820="","",A820&amp;COUNTIF(A$2:A820,A820)),"")</f>
        <v>情報科学96</v>
      </c>
      <c r="C820" s="49" t="s">
        <v>5527</v>
      </c>
      <c r="D820" s="50">
        <v>819</v>
      </c>
      <c r="F820" s="49" t="s">
        <v>22</v>
      </c>
      <c r="G820" s="49" t="s">
        <v>1411</v>
      </c>
      <c r="H820" s="49" t="s">
        <v>283</v>
      </c>
      <c r="I820" s="49" t="s">
        <v>2937</v>
      </c>
      <c r="J820" s="49"/>
      <c r="K820" s="49" t="s">
        <v>5547</v>
      </c>
      <c r="L820" s="49" t="s">
        <v>316</v>
      </c>
      <c r="M820" s="49" t="s">
        <v>317</v>
      </c>
      <c r="O820" s="49" t="s">
        <v>5548</v>
      </c>
      <c r="P820" s="49" t="s">
        <v>5549</v>
      </c>
      <c r="Q820" s="50">
        <v>4000</v>
      </c>
      <c r="R820" s="50">
        <v>4400</v>
      </c>
      <c r="S820" s="49" t="s">
        <v>5550</v>
      </c>
      <c r="T820" s="49" t="s">
        <v>5270</v>
      </c>
      <c r="U820" s="49" t="s">
        <v>318</v>
      </c>
      <c r="V820" s="49" t="s">
        <v>2383</v>
      </c>
      <c r="Y820" s="50">
        <v>819</v>
      </c>
    </row>
    <row r="821" spans="1:25" x14ac:dyDescent="0.8">
      <c r="A821" s="46" t="s">
        <v>7295</v>
      </c>
      <c r="B821" s="46" t="str">
        <f>IFERROR(IF(A821="","",A821&amp;COUNTIF(A$2:A821,A821)),"")</f>
        <v>情報科学97</v>
      </c>
      <c r="C821" s="49" t="s">
        <v>5527</v>
      </c>
      <c r="D821" s="50">
        <v>820</v>
      </c>
      <c r="F821" s="49" t="s">
        <v>22</v>
      </c>
      <c r="G821" s="49" t="s">
        <v>1411</v>
      </c>
      <c r="H821" s="49" t="s">
        <v>283</v>
      </c>
      <c r="I821" s="49" t="s">
        <v>2937</v>
      </c>
      <c r="J821" s="49"/>
      <c r="K821" s="49" t="s">
        <v>5551</v>
      </c>
      <c r="L821" s="49" t="s">
        <v>87</v>
      </c>
      <c r="M821" s="49" t="s">
        <v>88</v>
      </c>
      <c r="O821" s="49" t="s">
        <v>1507</v>
      </c>
      <c r="P821" s="49" t="s">
        <v>1508</v>
      </c>
      <c r="Q821" s="50">
        <v>7500</v>
      </c>
      <c r="R821" s="50">
        <v>8250</v>
      </c>
      <c r="S821" s="49" t="s">
        <v>1509</v>
      </c>
      <c r="T821" s="49" t="s">
        <v>943</v>
      </c>
      <c r="U821" s="49" t="s">
        <v>1510</v>
      </c>
      <c r="Y821" s="50">
        <v>820</v>
      </c>
    </row>
    <row r="822" spans="1:25" x14ac:dyDescent="0.8">
      <c r="A822" s="46" t="s">
        <v>7295</v>
      </c>
      <c r="B822" s="46" t="str">
        <f>IFERROR(IF(A822="","",A822&amp;COUNTIF(A$2:A822,A822)),"")</f>
        <v>情報科学98</v>
      </c>
      <c r="C822" s="49" t="s">
        <v>5527</v>
      </c>
      <c r="D822" s="50">
        <v>821</v>
      </c>
      <c r="F822" s="49" t="s">
        <v>22</v>
      </c>
      <c r="G822" s="49" t="s">
        <v>1411</v>
      </c>
      <c r="H822" s="49" t="s">
        <v>283</v>
      </c>
      <c r="I822" s="49" t="s">
        <v>2937</v>
      </c>
      <c r="J822" s="49"/>
      <c r="K822" s="49" t="s">
        <v>5552</v>
      </c>
      <c r="L822" s="49" t="s">
        <v>87</v>
      </c>
      <c r="M822" s="49" t="s">
        <v>88</v>
      </c>
      <c r="O822" s="49" t="s">
        <v>1511</v>
      </c>
      <c r="P822" s="49" t="s">
        <v>1512</v>
      </c>
      <c r="Q822" s="50">
        <v>17000</v>
      </c>
      <c r="R822" s="50">
        <v>18700</v>
      </c>
      <c r="S822" s="49" t="s">
        <v>1513</v>
      </c>
      <c r="T822" s="49" t="s">
        <v>1514</v>
      </c>
      <c r="U822" s="49" t="s">
        <v>1515</v>
      </c>
      <c r="Y822" s="50">
        <v>821</v>
      </c>
    </row>
    <row r="823" spans="1:25" x14ac:dyDescent="0.8">
      <c r="A823" s="46" t="s">
        <v>7295</v>
      </c>
      <c r="B823" s="46" t="str">
        <f>IFERROR(IF(A823="","",A823&amp;COUNTIF(A$2:A823,A823)),"")</f>
        <v>情報科学99</v>
      </c>
      <c r="C823" s="49" t="s">
        <v>5553</v>
      </c>
      <c r="D823" s="50">
        <v>822</v>
      </c>
      <c r="F823" s="49" t="s">
        <v>22</v>
      </c>
      <c r="G823" s="49" t="s">
        <v>1411</v>
      </c>
      <c r="H823" s="49" t="s">
        <v>283</v>
      </c>
      <c r="I823" s="49" t="s">
        <v>2937</v>
      </c>
      <c r="J823" s="49"/>
      <c r="K823" s="49" t="s">
        <v>5554</v>
      </c>
      <c r="L823" s="49" t="s">
        <v>98</v>
      </c>
      <c r="M823" s="49" t="s">
        <v>99</v>
      </c>
      <c r="O823" s="49" t="s">
        <v>1516</v>
      </c>
      <c r="P823" s="49" t="s">
        <v>1517</v>
      </c>
      <c r="Q823" s="50">
        <v>2500</v>
      </c>
      <c r="R823" s="50">
        <v>2750</v>
      </c>
      <c r="S823" s="49" t="s">
        <v>1518</v>
      </c>
      <c r="T823" s="49" t="s">
        <v>938</v>
      </c>
      <c r="U823" s="49" t="s">
        <v>1182</v>
      </c>
      <c r="Y823" s="50">
        <v>822</v>
      </c>
    </row>
    <row r="824" spans="1:25" x14ac:dyDescent="0.8">
      <c r="A824" s="46" t="s">
        <v>7295</v>
      </c>
      <c r="B824" s="46" t="str">
        <f>IFERROR(IF(A824="","",A824&amp;COUNTIF(A$2:A824,A824)),"")</f>
        <v>情報科学100</v>
      </c>
      <c r="C824" s="49" t="s">
        <v>5553</v>
      </c>
      <c r="D824" s="50">
        <v>823</v>
      </c>
      <c r="F824" s="49" t="s">
        <v>22</v>
      </c>
      <c r="G824" s="49" t="s">
        <v>1411</v>
      </c>
      <c r="H824" s="49" t="s">
        <v>283</v>
      </c>
      <c r="I824" s="49" t="s">
        <v>2937</v>
      </c>
      <c r="J824" s="49"/>
      <c r="K824" s="49" t="s">
        <v>5555</v>
      </c>
      <c r="L824" s="49" t="s">
        <v>163</v>
      </c>
      <c r="M824" s="49" t="s">
        <v>164</v>
      </c>
      <c r="O824" s="49" t="s">
        <v>335</v>
      </c>
      <c r="P824" s="49" t="s">
        <v>336</v>
      </c>
      <c r="Q824" s="50">
        <v>4500</v>
      </c>
      <c r="R824" s="50">
        <v>4950</v>
      </c>
      <c r="S824" s="49" t="s">
        <v>337</v>
      </c>
      <c r="T824" s="49" t="s">
        <v>96</v>
      </c>
      <c r="U824" s="49" t="s">
        <v>338</v>
      </c>
      <c r="Y824" s="50">
        <v>823</v>
      </c>
    </row>
    <row r="825" spans="1:25" x14ac:dyDescent="0.8">
      <c r="A825" s="46" t="s">
        <v>7295</v>
      </c>
      <c r="B825" s="46" t="str">
        <f>IFERROR(IF(A825="","",A825&amp;COUNTIF(A$2:A825,A825)),"")</f>
        <v>情報科学101</v>
      </c>
      <c r="C825" s="49" t="s">
        <v>5553</v>
      </c>
      <c r="D825" s="50">
        <v>824</v>
      </c>
      <c r="F825" s="49" t="s">
        <v>22</v>
      </c>
      <c r="G825" s="49" t="s">
        <v>1411</v>
      </c>
      <c r="H825" s="49" t="s">
        <v>283</v>
      </c>
      <c r="I825" s="49" t="s">
        <v>2992</v>
      </c>
      <c r="J825" s="49"/>
      <c r="K825" s="49" t="s">
        <v>5556</v>
      </c>
      <c r="L825" s="49" t="s">
        <v>72</v>
      </c>
      <c r="M825" s="49" t="s">
        <v>73</v>
      </c>
      <c r="O825" s="49" t="s">
        <v>5557</v>
      </c>
      <c r="P825" s="49" t="s">
        <v>5558</v>
      </c>
      <c r="Q825" s="50">
        <v>4500</v>
      </c>
      <c r="R825" s="50">
        <v>4950</v>
      </c>
      <c r="S825" s="49" t="s">
        <v>5559</v>
      </c>
      <c r="T825" s="49" t="s">
        <v>82</v>
      </c>
      <c r="U825" s="49" t="s">
        <v>579</v>
      </c>
      <c r="V825" s="49" t="s">
        <v>2383</v>
      </c>
      <c r="Y825" s="50">
        <v>824</v>
      </c>
    </row>
    <row r="826" spans="1:25" x14ac:dyDescent="0.8">
      <c r="A826" s="46" t="s">
        <v>7295</v>
      </c>
      <c r="B826" s="46" t="str">
        <f>IFERROR(IF(A826="","",A826&amp;COUNTIF(A$2:A826,A826)),"")</f>
        <v>情報科学102</v>
      </c>
      <c r="C826" s="49" t="s">
        <v>5553</v>
      </c>
      <c r="D826" s="50">
        <v>825</v>
      </c>
      <c r="F826" s="49" t="s">
        <v>22</v>
      </c>
      <c r="G826" s="49" t="s">
        <v>1411</v>
      </c>
      <c r="H826" s="49" t="s">
        <v>283</v>
      </c>
      <c r="I826" s="49" t="s">
        <v>2992</v>
      </c>
      <c r="J826" s="49"/>
      <c r="K826" s="49" t="s">
        <v>5560</v>
      </c>
      <c r="L826" s="49" t="s">
        <v>309</v>
      </c>
      <c r="M826" s="49" t="s">
        <v>310</v>
      </c>
      <c r="O826" s="49" t="s">
        <v>339</v>
      </c>
      <c r="P826" s="49" t="s">
        <v>340</v>
      </c>
      <c r="Q826" s="50">
        <v>2500</v>
      </c>
      <c r="R826" s="50">
        <v>2750</v>
      </c>
      <c r="S826" s="49" t="s">
        <v>341</v>
      </c>
      <c r="T826" s="49" t="s">
        <v>74</v>
      </c>
      <c r="U826" s="49" t="s">
        <v>342</v>
      </c>
      <c r="Y826" s="50">
        <v>825</v>
      </c>
    </row>
    <row r="827" spans="1:25" x14ac:dyDescent="0.8">
      <c r="A827" s="46" t="s">
        <v>7295</v>
      </c>
      <c r="B827" s="46" t="str">
        <f>IFERROR(IF(A827="","",A827&amp;COUNTIF(A$2:A827,A827)),"")</f>
        <v>情報科学103</v>
      </c>
      <c r="C827" s="49" t="s">
        <v>5553</v>
      </c>
      <c r="D827" s="50">
        <v>826</v>
      </c>
      <c r="F827" s="49" t="s">
        <v>22</v>
      </c>
      <c r="G827" s="49" t="s">
        <v>1411</v>
      </c>
      <c r="H827" s="49" t="s">
        <v>283</v>
      </c>
      <c r="I827" s="49" t="s">
        <v>2992</v>
      </c>
      <c r="J827" s="49"/>
      <c r="K827" s="49" t="s">
        <v>5561</v>
      </c>
      <c r="L827" s="49" t="s">
        <v>309</v>
      </c>
      <c r="M827" s="49" t="s">
        <v>310</v>
      </c>
      <c r="O827" s="49" t="s">
        <v>343</v>
      </c>
      <c r="P827" s="49" t="s">
        <v>344</v>
      </c>
      <c r="Q827" s="50">
        <v>2700</v>
      </c>
      <c r="R827" s="50">
        <v>2970</v>
      </c>
      <c r="S827" s="49" t="s">
        <v>345</v>
      </c>
      <c r="T827" s="49" t="s">
        <v>74</v>
      </c>
      <c r="U827" s="49" t="s">
        <v>346</v>
      </c>
      <c r="Y827" s="50">
        <v>826</v>
      </c>
    </row>
    <row r="828" spans="1:25" x14ac:dyDescent="0.8">
      <c r="A828" s="46" t="s">
        <v>7295</v>
      </c>
      <c r="B828" s="46" t="str">
        <f>IFERROR(IF(A828="","",A828&amp;COUNTIF(A$2:A828,A828)),"")</f>
        <v>情報科学104</v>
      </c>
      <c r="C828" s="49" t="s">
        <v>5553</v>
      </c>
      <c r="D828" s="50">
        <v>827</v>
      </c>
      <c r="F828" s="49" t="s">
        <v>22</v>
      </c>
      <c r="G828" s="49" t="s">
        <v>1411</v>
      </c>
      <c r="H828" s="49" t="s">
        <v>283</v>
      </c>
      <c r="I828" s="49" t="s">
        <v>2992</v>
      </c>
      <c r="J828" s="49"/>
      <c r="K828" s="49" t="s">
        <v>5562</v>
      </c>
      <c r="L828" s="49" t="s">
        <v>316</v>
      </c>
      <c r="M828" s="49" t="s">
        <v>317</v>
      </c>
      <c r="O828" s="49" t="s">
        <v>5563</v>
      </c>
      <c r="P828" s="49" t="s">
        <v>5564</v>
      </c>
      <c r="Q828" s="50">
        <v>4000</v>
      </c>
      <c r="R828" s="50">
        <v>4400</v>
      </c>
      <c r="S828" s="49" t="s">
        <v>5565</v>
      </c>
      <c r="T828" s="49" t="s">
        <v>5566</v>
      </c>
      <c r="U828" s="49" t="s">
        <v>5567</v>
      </c>
      <c r="V828" s="49" t="s">
        <v>2383</v>
      </c>
      <c r="Y828" s="50">
        <v>827</v>
      </c>
    </row>
    <row r="829" spans="1:25" x14ac:dyDescent="0.8">
      <c r="A829" s="46" t="s">
        <v>7295</v>
      </c>
      <c r="B829" s="46" t="str">
        <f>IFERROR(IF(A829="","",A829&amp;COUNTIF(A$2:A829,A829)),"")</f>
        <v>情報科学105</v>
      </c>
      <c r="C829" s="49" t="s">
        <v>5553</v>
      </c>
      <c r="D829" s="50">
        <v>828</v>
      </c>
      <c r="F829" s="49" t="s">
        <v>22</v>
      </c>
      <c r="G829" s="49" t="s">
        <v>1411</v>
      </c>
      <c r="H829" s="49" t="s">
        <v>283</v>
      </c>
      <c r="I829" s="49" t="s">
        <v>2992</v>
      </c>
      <c r="J829" s="49"/>
      <c r="K829" s="49" t="s">
        <v>5568</v>
      </c>
      <c r="L829" s="49" t="s">
        <v>316</v>
      </c>
      <c r="M829" s="49" t="s">
        <v>317</v>
      </c>
      <c r="O829" s="49" t="s">
        <v>5569</v>
      </c>
      <c r="P829" s="49" t="s">
        <v>5570</v>
      </c>
      <c r="Q829" s="50">
        <v>3600</v>
      </c>
      <c r="R829" s="50">
        <v>3960</v>
      </c>
      <c r="S829" s="49" t="s">
        <v>5571</v>
      </c>
      <c r="T829" s="49" t="s">
        <v>5049</v>
      </c>
      <c r="U829" s="49" t="s">
        <v>347</v>
      </c>
      <c r="V829" s="49" t="s">
        <v>2383</v>
      </c>
      <c r="Y829" s="50">
        <v>828</v>
      </c>
    </row>
    <row r="830" spans="1:25" x14ac:dyDescent="0.8">
      <c r="A830" s="46" t="s">
        <v>7295</v>
      </c>
      <c r="B830" s="46" t="str">
        <f>IFERROR(IF(A830="","",A830&amp;COUNTIF(A$2:A830,A830)),"")</f>
        <v>情報科学106</v>
      </c>
      <c r="C830" s="49" t="s">
        <v>5553</v>
      </c>
      <c r="D830" s="50">
        <v>829</v>
      </c>
      <c r="F830" s="49" t="s">
        <v>22</v>
      </c>
      <c r="G830" s="49" t="s">
        <v>1411</v>
      </c>
      <c r="H830" s="49" t="s">
        <v>283</v>
      </c>
      <c r="I830" s="49" t="s">
        <v>2992</v>
      </c>
      <c r="J830" s="49"/>
      <c r="K830" s="49" t="s">
        <v>5572</v>
      </c>
      <c r="L830" s="49" t="s">
        <v>316</v>
      </c>
      <c r="M830" s="49" t="s">
        <v>317</v>
      </c>
      <c r="O830" s="49" t="s">
        <v>5573</v>
      </c>
      <c r="P830" s="49" t="s">
        <v>5574</v>
      </c>
      <c r="Q830" s="50">
        <v>3200</v>
      </c>
      <c r="R830" s="50">
        <v>3520</v>
      </c>
      <c r="S830" s="49" t="s">
        <v>5575</v>
      </c>
      <c r="T830" s="49" t="s">
        <v>5044</v>
      </c>
      <c r="U830" s="49" t="s">
        <v>5576</v>
      </c>
      <c r="V830" s="49" t="s">
        <v>2383</v>
      </c>
      <c r="Y830" s="50">
        <v>829</v>
      </c>
    </row>
    <row r="831" spans="1:25" x14ac:dyDescent="0.8">
      <c r="A831" s="46" t="s">
        <v>7295</v>
      </c>
      <c r="B831" s="46" t="str">
        <f>IFERROR(IF(A831="","",A831&amp;COUNTIF(A$2:A831,A831)),"")</f>
        <v>情報科学107</v>
      </c>
      <c r="C831" s="49" t="s">
        <v>5553</v>
      </c>
      <c r="D831" s="50">
        <v>830</v>
      </c>
      <c r="F831" s="49" t="s">
        <v>22</v>
      </c>
      <c r="G831" s="49" t="s">
        <v>1411</v>
      </c>
      <c r="H831" s="49" t="s">
        <v>283</v>
      </c>
      <c r="I831" s="49" t="s">
        <v>2992</v>
      </c>
      <c r="J831" s="49"/>
      <c r="K831" s="49" t="s">
        <v>5577</v>
      </c>
      <c r="L831" s="49" t="s">
        <v>316</v>
      </c>
      <c r="M831" s="49" t="s">
        <v>317</v>
      </c>
      <c r="O831" s="49" t="s">
        <v>348</v>
      </c>
      <c r="P831" s="49" t="s">
        <v>349</v>
      </c>
      <c r="Q831" s="50">
        <v>3900</v>
      </c>
      <c r="R831" s="50">
        <v>4290</v>
      </c>
      <c r="S831" s="49" t="s">
        <v>350</v>
      </c>
      <c r="T831" s="49" t="s">
        <v>5578</v>
      </c>
      <c r="U831" s="49" t="s">
        <v>351</v>
      </c>
      <c r="Y831" s="50">
        <v>830</v>
      </c>
    </row>
    <row r="832" spans="1:25" x14ac:dyDescent="0.8">
      <c r="A832" s="46" t="s">
        <v>7295</v>
      </c>
      <c r="B832" s="46" t="str">
        <f>IFERROR(IF(A832="","",A832&amp;COUNTIF(A$2:A832,A832)),"")</f>
        <v>情報科学108</v>
      </c>
      <c r="C832" s="49" t="s">
        <v>5553</v>
      </c>
      <c r="D832" s="50">
        <v>831</v>
      </c>
      <c r="F832" s="49" t="s">
        <v>22</v>
      </c>
      <c r="G832" s="49" t="s">
        <v>1411</v>
      </c>
      <c r="H832" s="49" t="s">
        <v>283</v>
      </c>
      <c r="I832" s="49" t="s">
        <v>2992</v>
      </c>
      <c r="J832" s="49"/>
      <c r="K832" s="49" t="s">
        <v>5579</v>
      </c>
      <c r="L832" s="49" t="s">
        <v>98</v>
      </c>
      <c r="M832" s="49" t="s">
        <v>99</v>
      </c>
      <c r="O832" s="49" t="s">
        <v>354</v>
      </c>
      <c r="P832" s="49" t="s">
        <v>355</v>
      </c>
      <c r="Q832" s="50">
        <v>2250</v>
      </c>
      <c r="R832" s="50">
        <v>2475</v>
      </c>
      <c r="S832" s="49" t="s">
        <v>356</v>
      </c>
      <c r="T832" s="49" t="s">
        <v>74</v>
      </c>
      <c r="U832" s="49" t="s">
        <v>357</v>
      </c>
      <c r="Y832" s="50">
        <v>831</v>
      </c>
    </row>
    <row r="833" spans="1:25" x14ac:dyDescent="0.8">
      <c r="A833" s="46" t="s">
        <v>7295</v>
      </c>
      <c r="B833" s="46" t="str">
        <f>IFERROR(IF(A833="","",A833&amp;COUNTIF(A$2:A833,A833)),"")</f>
        <v>情報科学109</v>
      </c>
      <c r="C833" s="49" t="s">
        <v>5553</v>
      </c>
      <c r="D833" s="50">
        <v>832</v>
      </c>
      <c r="F833" s="49" t="s">
        <v>22</v>
      </c>
      <c r="G833" s="49" t="s">
        <v>1411</v>
      </c>
      <c r="H833" s="49" t="s">
        <v>283</v>
      </c>
      <c r="I833" s="49" t="s">
        <v>2992</v>
      </c>
      <c r="J833" s="49"/>
      <c r="K833" s="49" t="s">
        <v>5580</v>
      </c>
      <c r="L833" s="49" t="s">
        <v>98</v>
      </c>
      <c r="M833" s="49" t="s">
        <v>99</v>
      </c>
      <c r="O833" s="49" t="s">
        <v>358</v>
      </c>
      <c r="P833" s="49" t="s">
        <v>359</v>
      </c>
      <c r="Q833" s="50">
        <v>3500</v>
      </c>
      <c r="R833" s="50">
        <v>3850</v>
      </c>
      <c r="S833" s="49" t="s">
        <v>360</v>
      </c>
      <c r="T833" s="49" t="s">
        <v>107</v>
      </c>
      <c r="U833" s="49" t="s">
        <v>361</v>
      </c>
      <c r="Y833" s="50">
        <v>832</v>
      </c>
    </row>
    <row r="834" spans="1:25" x14ac:dyDescent="0.8">
      <c r="A834" s="46" t="s">
        <v>7295</v>
      </c>
      <c r="B834" s="46" t="str">
        <f>IFERROR(IF(A834="","",A834&amp;COUNTIF(A$2:A834,A834)),"")</f>
        <v>情報科学110</v>
      </c>
      <c r="C834" s="49" t="s">
        <v>5553</v>
      </c>
      <c r="D834" s="50">
        <v>833</v>
      </c>
      <c r="F834" s="49" t="s">
        <v>22</v>
      </c>
      <c r="G834" s="49" t="s">
        <v>1411</v>
      </c>
      <c r="H834" s="49" t="s">
        <v>283</v>
      </c>
      <c r="I834" s="49" t="s">
        <v>2992</v>
      </c>
      <c r="J834" s="49"/>
      <c r="K834" s="49" t="s">
        <v>5581</v>
      </c>
      <c r="L834" s="49" t="s">
        <v>98</v>
      </c>
      <c r="M834" s="49" t="s">
        <v>99</v>
      </c>
      <c r="O834" s="49" t="s">
        <v>363</v>
      </c>
      <c r="P834" s="49" t="s">
        <v>364</v>
      </c>
      <c r="Q834" s="50">
        <v>5500</v>
      </c>
      <c r="R834" s="50">
        <v>6050</v>
      </c>
      <c r="S834" s="49" t="s">
        <v>365</v>
      </c>
      <c r="T834" s="49" t="s">
        <v>161</v>
      </c>
      <c r="U834" s="49" t="s">
        <v>366</v>
      </c>
      <c r="Y834" s="50">
        <v>833</v>
      </c>
    </row>
    <row r="835" spans="1:25" x14ac:dyDescent="0.8">
      <c r="A835" s="46" t="s">
        <v>7295</v>
      </c>
      <c r="B835" s="46" t="str">
        <f>IFERROR(IF(A835="","",A835&amp;COUNTIF(A$2:A835,A835)),"")</f>
        <v>情報科学111</v>
      </c>
      <c r="C835" s="49" t="s">
        <v>5553</v>
      </c>
      <c r="D835" s="50">
        <v>834</v>
      </c>
      <c r="F835" s="49" t="s">
        <v>22</v>
      </c>
      <c r="G835" s="49" t="s">
        <v>1411</v>
      </c>
      <c r="H835" s="49" t="s">
        <v>283</v>
      </c>
      <c r="I835" s="49" t="s">
        <v>2992</v>
      </c>
      <c r="J835" s="49"/>
      <c r="K835" s="49" t="s">
        <v>5582</v>
      </c>
      <c r="L835" s="49" t="s">
        <v>98</v>
      </c>
      <c r="M835" s="49" t="s">
        <v>99</v>
      </c>
      <c r="O835" s="49" t="s">
        <v>1524</v>
      </c>
      <c r="P835" s="49" t="s">
        <v>1525</v>
      </c>
      <c r="Q835" s="50">
        <v>2400</v>
      </c>
      <c r="R835" s="50">
        <v>2640</v>
      </c>
      <c r="S835" s="49" t="s">
        <v>1526</v>
      </c>
      <c r="T835" s="49" t="s">
        <v>1168</v>
      </c>
      <c r="U835" s="49" t="s">
        <v>1527</v>
      </c>
      <c r="Y835" s="50">
        <v>834</v>
      </c>
    </row>
    <row r="836" spans="1:25" x14ac:dyDescent="0.8">
      <c r="A836" s="46" t="s">
        <v>7295</v>
      </c>
      <c r="B836" s="46" t="str">
        <f>IFERROR(IF(A836="","",A836&amp;COUNTIF(A$2:A836,A836)),"")</f>
        <v>情報科学112</v>
      </c>
      <c r="C836" s="49" t="s">
        <v>5553</v>
      </c>
      <c r="D836" s="50">
        <v>835</v>
      </c>
      <c r="F836" s="49" t="s">
        <v>22</v>
      </c>
      <c r="G836" s="49" t="s">
        <v>1411</v>
      </c>
      <c r="H836" s="49" t="s">
        <v>283</v>
      </c>
      <c r="I836" s="49" t="s">
        <v>2992</v>
      </c>
      <c r="J836" s="49"/>
      <c r="K836" s="49" t="s">
        <v>5583</v>
      </c>
      <c r="L836" s="49" t="s">
        <v>166</v>
      </c>
      <c r="M836" s="49" t="s">
        <v>167</v>
      </c>
      <c r="O836" s="49" t="s">
        <v>1528</v>
      </c>
      <c r="P836" s="49" t="s">
        <v>1529</v>
      </c>
      <c r="Q836" s="50">
        <v>3000</v>
      </c>
      <c r="R836" s="50">
        <v>3300</v>
      </c>
      <c r="S836" s="49" t="s">
        <v>1530</v>
      </c>
      <c r="T836" s="49" t="s">
        <v>998</v>
      </c>
      <c r="U836" s="49" t="s">
        <v>367</v>
      </c>
      <c r="Y836" s="50">
        <v>835</v>
      </c>
    </row>
    <row r="837" spans="1:25" x14ac:dyDescent="0.8">
      <c r="A837" s="46" t="s">
        <v>7295</v>
      </c>
      <c r="B837" s="46" t="str">
        <f>IFERROR(IF(A837="","",A837&amp;COUNTIF(A$2:A837,A837)),"")</f>
        <v>情報科学113</v>
      </c>
      <c r="C837" s="49" t="s">
        <v>5553</v>
      </c>
      <c r="D837" s="50">
        <v>836</v>
      </c>
      <c r="F837" s="49" t="s">
        <v>22</v>
      </c>
      <c r="G837" s="49" t="s">
        <v>1411</v>
      </c>
      <c r="H837" s="49" t="s">
        <v>283</v>
      </c>
      <c r="I837" s="49" t="s">
        <v>2992</v>
      </c>
      <c r="J837" s="49"/>
      <c r="K837" s="49" t="s">
        <v>5584</v>
      </c>
      <c r="L837" s="49" t="s">
        <v>166</v>
      </c>
      <c r="M837" s="49" t="s">
        <v>167</v>
      </c>
      <c r="O837" s="49" t="s">
        <v>299</v>
      </c>
      <c r="P837" s="49" t="s">
        <v>300</v>
      </c>
      <c r="Q837" s="50">
        <v>5800</v>
      </c>
      <c r="R837" s="50">
        <v>6380</v>
      </c>
      <c r="S837" s="49" t="s">
        <v>301</v>
      </c>
      <c r="T837" s="49" t="s">
        <v>107</v>
      </c>
      <c r="U837" s="49" t="s">
        <v>302</v>
      </c>
      <c r="Y837" s="50">
        <v>836</v>
      </c>
    </row>
    <row r="838" spans="1:25" x14ac:dyDescent="0.8">
      <c r="A838" s="46" t="s">
        <v>7295</v>
      </c>
      <c r="B838" s="46" t="str">
        <f>IFERROR(IF(A838="","",A838&amp;COUNTIF(A$2:A838,A838)),"")</f>
        <v>情報科学114</v>
      </c>
      <c r="C838" s="49" t="s">
        <v>5585</v>
      </c>
      <c r="D838" s="50">
        <v>837</v>
      </c>
      <c r="F838" s="49" t="s">
        <v>22</v>
      </c>
      <c r="G838" s="49" t="s">
        <v>1411</v>
      </c>
      <c r="H838" s="49" t="s">
        <v>283</v>
      </c>
      <c r="I838" s="49" t="s">
        <v>2992</v>
      </c>
      <c r="J838" s="49"/>
      <c r="K838" s="49" t="s">
        <v>5586</v>
      </c>
      <c r="L838" s="49" t="s">
        <v>153</v>
      </c>
      <c r="M838" s="49" t="s">
        <v>154</v>
      </c>
      <c r="O838" s="49" t="s">
        <v>5587</v>
      </c>
      <c r="P838" s="49" t="s">
        <v>5588</v>
      </c>
      <c r="Q838" s="50">
        <v>5200</v>
      </c>
      <c r="R838" s="50">
        <v>5720</v>
      </c>
      <c r="S838" s="49" t="s">
        <v>5589</v>
      </c>
      <c r="T838" s="49" t="s">
        <v>5044</v>
      </c>
      <c r="U838" s="49" t="s">
        <v>5590</v>
      </c>
      <c r="V838" s="49" t="s">
        <v>2383</v>
      </c>
      <c r="Y838" s="50">
        <v>837</v>
      </c>
    </row>
    <row r="839" spans="1:25" x14ac:dyDescent="0.8">
      <c r="A839" s="46" t="s">
        <v>7295</v>
      </c>
      <c r="B839" s="46" t="str">
        <f>IFERROR(IF(A839="","",A839&amp;COUNTIF(A$2:A839,A839)),"")</f>
        <v>情報科学115</v>
      </c>
      <c r="C839" s="49" t="s">
        <v>5585</v>
      </c>
      <c r="D839" s="50">
        <v>838</v>
      </c>
      <c r="F839" s="49" t="s">
        <v>22</v>
      </c>
      <c r="G839" s="49" t="s">
        <v>1411</v>
      </c>
      <c r="H839" s="49" t="s">
        <v>283</v>
      </c>
      <c r="I839" s="49" t="s">
        <v>2992</v>
      </c>
      <c r="J839" s="49"/>
      <c r="K839" s="49" t="s">
        <v>5591</v>
      </c>
      <c r="L839" s="49" t="s">
        <v>153</v>
      </c>
      <c r="M839" s="49" t="s">
        <v>154</v>
      </c>
      <c r="O839" s="49" t="s">
        <v>368</v>
      </c>
      <c r="P839" s="49" t="s">
        <v>369</v>
      </c>
      <c r="Q839" s="50">
        <v>4000</v>
      </c>
      <c r="R839" s="50">
        <v>4400</v>
      </c>
      <c r="S839" s="49" t="s">
        <v>370</v>
      </c>
      <c r="T839" s="49" t="s">
        <v>94</v>
      </c>
      <c r="U839" s="49" t="s">
        <v>371</v>
      </c>
      <c r="Y839" s="50">
        <v>838</v>
      </c>
    </row>
    <row r="840" spans="1:25" x14ac:dyDescent="0.8">
      <c r="A840" s="46" t="s">
        <v>7295</v>
      </c>
      <c r="B840" s="46" t="str">
        <f>IFERROR(IF(A840="","",A840&amp;COUNTIF(A$2:A840,A840)),"")</f>
        <v>情報科学116</v>
      </c>
      <c r="C840" s="49" t="s">
        <v>5585</v>
      </c>
      <c r="D840" s="50">
        <v>839</v>
      </c>
      <c r="F840" s="49" t="s">
        <v>22</v>
      </c>
      <c r="G840" s="49" t="s">
        <v>1411</v>
      </c>
      <c r="H840" s="49" t="s">
        <v>283</v>
      </c>
      <c r="I840" s="49" t="s">
        <v>2992</v>
      </c>
      <c r="J840" s="49"/>
      <c r="K840" s="49" t="s">
        <v>5592</v>
      </c>
      <c r="L840" s="49" t="s">
        <v>153</v>
      </c>
      <c r="M840" s="49" t="s">
        <v>154</v>
      </c>
      <c r="O840" s="49" t="s">
        <v>372</v>
      </c>
      <c r="P840" s="49" t="s">
        <v>373</v>
      </c>
      <c r="Q840" s="50">
        <v>3500</v>
      </c>
      <c r="R840" s="50">
        <v>3850</v>
      </c>
      <c r="S840" s="49" t="s">
        <v>374</v>
      </c>
      <c r="T840" s="49" t="s">
        <v>148</v>
      </c>
      <c r="U840" s="49" t="s">
        <v>240</v>
      </c>
      <c r="Y840" s="50">
        <v>839</v>
      </c>
    </row>
    <row r="841" spans="1:25" x14ac:dyDescent="0.8">
      <c r="A841" s="46" t="s">
        <v>7295</v>
      </c>
      <c r="B841" s="46" t="str">
        <f>IFERROR(IF(A841="","",A841&amp;COUNTIF(A$2:A841,A841)),"")</f>
        <v>情報科学117</v>
      </c>
      <c r="C841" s="49" t="s">
        <v>5585</v>
      </c>
      <c r="D841" s="50">
        <v>840</v>
      </c>
      <c r="F841" s="49" t="s">
        <v>22</v>
      </c>
      <c r="G841" s="49" t="s">
        <v>1411</v>
      </c>
      <c r="H841" s="49" t="s">
        <v>283</v>
      </c>
      <c r="I841" s="49" t="s">
        <v>2992</v>
      </c>
      <c r="J841" s="49"/>
      <c r="K841" s="49" t="s">
        <v>5593</v>
      </c>
      <c r="L841" s="49" t="s">
        <v>153</v>
      </c>
      <c r="M841" s="49" t="s">
        <v>154</v>
      </c>
      <c r="O841" s="49" t="s">
        <v>1531</v>
      </c>
      <c r="P841" s="49" t="s">
        <v>1532</v>
      </c>
      <c r="Q841" s="50">
        <v>5400</v>
      </c>
      <c r="R841" s="50">
        <v>5940</v>
      </c>
      <c r="S841" s="49" t="s">
        <v>1533</v>
      </c>
      <c r="T841" s="49" t="s">
        <v>943</v>
      </c>
      <c r="U841" s="49" t="s">
        <v>1345</v>
      </c>
      <c r="Y841" s="50">
        <v>840</v>
      </c>
    </row>
    <row r="842" spans="1:25" x14ac:dyDescent="0.8">
      <c r="A842" s="46" t="s">
        <v>7295</v>
      </c>
      <c r="B842" s="46" t="str">
        <f>IFERROR(IF(A842="","",A842&amp;COUNTIF(A$2:A842,A842)),"")</f>
        <v>情報科学118</v>
      </c>
      <c r="C842" s="49" t="s">
        <v>5585</v>
      </c>
      <c r="D842" s="50">
        <v>841</v>
      </c>
      <c r="F842" s="49" t="s">
        <v>22</v>
      </c>
      <c r="G842" s="49" t="s">
        <v>1411</v>
      </c>
      <c r="H842" s="49" t="s">
        <v>283</v>
      </c>
      <c r="I842" s="49" t="s">
        <v>2992</v>
      </c>
      <c r="J842" s="49"/>
      <c r="K842" s="49" t="s">
        <v>5594</v>
      </c>
      <c r="L842" s="49" t="s">
        <v>153</v>
      </c>
      <c r="M842" s="49" t="s">
        <v>154</v>
      </c>
      <c r="O842" s="49" t="s">
        <v>1534</v>
      </c>
      <c r="P842" s="49" t="s">
        <v>1535</v>
      </c>
      <c r="Q842" s="50">
        <v>3500</v>
      </c>
      <c r="R842" s="50">
        <v>3850</v>
      </c>
      <c r="S842" s="49" t="s">
        <v>1536</v>
      </c>
      <c r="T842" s="49" t="s">
        <v>1148</v>
      </c>
      <c r="U842" s="49" t="s">
        <v>1215</v>
      </c>
      <c r="Y842" s="50">
        <v>841</v>
      </c>
    </row>
    <row r="843" spans="1:25" x14ac:dyDescent="0.8">
      <c r="A843" s="46" t="s">
        <v>7295</v>
      </c>
      <c r="B843" s="46" t="str">
        <f>IFERROR(IF(A843="","",A843&amp;COUNTIF(A$2:A843,A843)),"")</f>
        <v>情報科学119</v>
      </c>
      <c r="C843" s="49" t="s">
        <v>5585</v>
      </c>
      <c r="D843" s="50">
        <v>842</v>
      </c>
      <c r="F843" s="49" t="s">
        <v>22</v>
      </c>
      <c r="G843" s="49" t="s">
        <v>1411</v>
      </c>
      <c r="H843" s="49" t="s">
        <v>283</v>
      </c>
      <c r="I843" s="49" t="s">
        <v>2992</v>
      </c>
      <c r="J843" s="49"/>
      <c r="K843" s="49" t="s">
        <v>5595</v>
      </c>
      <c r="L843" s="49" t="s">
        <v>153</v>
      </c>
      <c r="M843" s="49" t="s">
        <v>154</v>
      </c>
      <c r="O843" s="49" t="s">
        <v>1537</v>
      </c>
      <c r="P843" s="49" t="s">
        <v>1538</v>
      </c>
      <c r="Q843" s="50">
        <v>4800</v>
      </c>
      <c r="R843" s="50">
        <v>5280</v>
      </c>
      <c r="S843" s="49" t="s">
        <v>1539</v>
      </c>
      <c r="T843" s="49" t="s">
        <v>953</v>
      </c>
      <c r="U843" s="49" t="s">
        <v>1540</v>
      </c>
      <c r="Y843" s="50">
        <v>842</v>
      </c>
    </row>
    <row r="844" spans="1:25" x14ac:dyDescent="0.8">
      <c r="A844" s="46" t="s">
        <v>7295</v>
      </c>
      <c r="B844" s="46" t="str">
        <f>IFERROR(IF(A844="","",A844&amp;COUNTIF(A$2:A844,A844)),"")</f>
        <v>情報科学120</v>
      </c>
      <c r="C844" s="49" t="s">
        <v>5585</v>
      </c>
      <c r="D844" s="50">
        <v>843</v>
      </c>
      <c r="F844" s="49" t="s">
        <v>22</v>
      </c>
      <c r="G844" s="49" t="s">
        <v>1411</v>
      </c>
      <c r="H844" s="49" t="s">
        <v>283</v>
      </c>
      <c r="I844" s="49" t="s">
        <v>2992</v>
      </c>
      <c r="J844" s="49"/>
      <c r="K844" s="49" t="s">
        <v>5596</v>
      </c>
      <c r="L844" s="49" t="s">
        <v>153</v>
      </c>
      <c r="M844" s="49" t="s">
        <v>154</v>
      </c>
      <c r="O844" s="49" t="s">
        <v>1541</v>
      </c>
      <c r="P844" s="49" t="s">
        <v>1542</v>
      </c>
      <c r="Q844" s="50">
        <v>2400</v>
      </c>
      <c r="R844" s="50">
        <v>2640</v>
      </c>
      <c r="S844" s="49" t="s">
        <v>1543</v>
      </c>
      <c r="T844" s="49" t="s">
        <v>1058</v>
      </c>
      <c r="U844" s="49" t="s">
        <v>352</v>
      </c>
      <c r="Y844" s="50">
        <v>843</v>
      </c>
    </row>
    <row r="845" spans="1:25" x14ac:dyDescent="0.8">
      <c r="A845" s="46" t="s">
        <v>7300</v>
      </c>
      <c r="B845" s="46" t="str">
        <f>IFERROR(IF(A845="","",A845&amp;COUNTIF(A$2:A845,A845)),"")</f>
        <v>総記・科学一般8</v>
      </c>
      <c r="C845" s="49" t="s">
        <v>5585</v>
      </c>
      <c r="D845" s="50">
        <v>844</v>
      </c>
      <c r="F845" s="49" t="s">
        <v>24</v>
      </c>
      <c r="G845" s="49" t="s">
        <v>1544</v>
      </c>
      <c r="H845" s="49" t="s">
        <v>375</v>
      </c>
      <c r="K845" s="49" t="s">
        <v>5597</v>
      </c>
      <c r="L845" s="49" t="s">
        <v>72</v>
      </c>
      <c r="M845" s="49" t="s">
        <v>73</v>
      </c>
      <c r="O845" s="49" t="s">
        <v>1546</v>
      </c>
      <c r="P845" s="49" t="s">
        <v>1547</v>
      </c>
      <c r="Q845" s="50">
        <v>25000</v>
      </c>
      <c r="R845" s="50">
        <v>27500</v>
      </c>
      <c r="S845" s="49" t="s">
        <v>1548</v>
      </c>
      <c r="T845" s="49" t="s">
        <v>1100</v>
      </c>
      <c r="U845" s="49" t="s">
        <v>1549</v>
      </c>
      <c r="Y845" s="50">
        <v>844</v>
      </c>
    </row>
    <row r="846" spans="1:25" x14ac:dyDescent="0.8">
      <c r="A846" s="46" t="s">
        <v>7300</v>
      </c>
      <c r="B846" s="46" t="str">
        <f>IFERROR(IF(A846="","",A846&amp;COUNTIF(A$2:A846,A846)),"")</f>
        <v>総記・科学一般9</v>
      </c>
      <c r="C846" s="49" t="s">
        <v>5585</v>
      </c>
      <c r="D846" s="50">
        <v>845</v>
      </c>
      <c r="F846" s="49" t="s">
        <v>24</v>
      </c>
      <c r="G846" s="49" t="s">
        <v>1544</v>
      </c>
      <c r="H846" s="49" t="s">
        <v>375</v>
      </c>
      <c r="K846" s="49" t="s">
        <v>5598</v>
      </c>
      <c r="L846" s="49" t="s">
        <v>72</v>
      </c>
      <c r="M846" s="49" t="s">
        <v>73</v>
      </c>
      <c r="O846" s="49" t="s">
        <v>1691</v>
      </c>
      <c r="P846" s="49" t="s">
        <v>1692</v>
      </c>
      <c r="Q846" s="50">
        <v>12000</v>
      </c>
      <c r="R846" s="50">
        <v>13200</v>
      </c>
      <c r="S846" s="49" t="s">
        <v>1693</v>
      </c>
      <c r="T846" s="49" t="s">
        <v>1100</v>
      </c>
      <c r="U846" s="49" t="s">
        <v>371</v>
      </c>
      <c r="Y846" s="50">
        <v>845</v>
      </c>
    </row>
    <row r="847" spans="1:25" x14ac:dyDescent="0.8">
      <c r="A847" s="46" t="s">
        <v>7300</v>
      </c>
      <c r="B847" s="46" t="str">
        <f>IFERROR(IF(A847="","",A847&amp;COUNTIF(A$2:A847,A847)),"")</f>
        <v>総記・科学一般10</v>
      </c>
      <c r="C847" s="49" t="s">
        <v>5585</v>
      </c>
      <c r="D847" s="50">
        <v>846</v>
      </c>
      <c r="F847" s="49" t="s">
        <v>24</v>
      </c>
      <c r="G847" s="49" t="s">
        <v>1544</v>
      </c>
      <c r="H847" s="49" t="s">
        <v>375</v>
      </c>
      <c r="K847" s="49" t="s">
        <v>5599</v>
      </c>
      <c r="L847" s="49" t="s">
        <v>166</v>
      </c>
      <c r="M847" s="49" t="s">
        <v>167</v>
      </c>
      <c r="O847" s="49" t="s">
        <v>5600</v>
      </c>
      <c r="P847" s="49" t="s">
        <v>387</v>
      </c>
      <c r="Q847" s="50">
        <v>3000</v>
      </c>
      <c r="R847" s="50">
        <v>3300</v>
      </c>
      <c r="S847" s="49" t="s">
        <v>388</v>
      </c>
      <c r="T847" s="49" t="s">
        <v>92</v>
      </c>
      <c r="U847" s="49" t="s">
        <v>389</v>
      </c>
      <c r="Y847" s="50">
        <v>846</v>
      </c>
    </row>
    <row r="848" spans="1:25" x14ac:dyDescent="0.8">
      <c r="A848" s="46" t="s">
        <v>7300</v>
      </c>
      <c r="B848" s="46" t="str">
        <f>IFERROR(IF(A848="","",A848&amp;COUNTIF(A$2:A848,A848)),"")</f>
        <v>総記・科学一般11</v>
      </c>
      <c r="C848" s="49" t="s">
        <v>5585</v>
      </c>
      <c r="D848" s="50">
        <v>847</v>
      </c>
      <c r="F848" s="49" t="s">
        <v>24</v>
      </c>
      <c r="G848" s="49" t="s">
        <v>1544</v>
      </c>
      <c r="H848" s="49" t="s">
        <v>375</v>
      </c>
      <c r="K848" s="49" t="s">
        <v>5601</v>
      </c>
      <c r="L848" s="49" t="s">
        <v>166</v>
      </c>
      <c r="M848" s="49" t="s">
        <v>167</v>
      </c>
      <c r="O848" s="49" t="s">
        <v>1558</v>
      </c>
      <c r="P848" s="49" t="s">
        <v>1559</v>
      </c>
      <c r="Q848" s="50">
        <v>2500</v>
      </c>
      <c r="R848" s="50">
        <v>2750</v>
      </c>
      <c r="S848" s="49" t="s">
        <v>1560</v>
      </c>
      <c r="T848" s="49" t="s">
        <v>938</v>
      </c>
      <c r="U848" s="49" t="s">
        <v>1561</v>
      </c>
      <c r="Y848" s="50">
        <v>847</v>
      </c>
    </row>
    <row r="849" spans="1:25" x14ac:dyDescent="0.8">
      <c r="A849" s="46" t="s">
        <v>7300</v>
      </c>
      <c r="B849" s="46" t="str">
        <f>IFERROR(IF(A849="","",A849&amp;COUNTIF(A$2:A849,A849)),"")</f>
        <v>総記・科学一般12</v>
      </c>
      <c r="C849" s="49" t="s">
        <v>5585</v>
      </c>
      <c r="D849" s="50">
        <v>848</v>
      </c>
      <c r="F849" s="49" t="s">
        <v>24</v>
      </c>
      <c r="G849" s="49" t="s">
        <v>1544</v>
      </c>
      <c r="H849" s="49" t="s">
        <v>375</v>
      </c>
      <c r="K849" s="49" t="s">
        <v>5602</v>
      </c>
      <c r="L849" s="49" t="s">
        <v>166</v>
      </c>
      <c r="M849" s="49" t="s">
        <v>167</v>
      </c>
      <c r="O849" s="49" t="s">
        <v>1562</v>
      </c>
      <c r="P849" s="49" t="s">
        <v>1563</v>
      </c>
      <c r="Q849" s="50">
        <v>3200</v>
      </c>
      <c r="R849" s="50">
        <v>3520</v>
      </c>
      <c r="S849" s="49" t="s">
        <v>1564</v>
      </c>
      <c r="T849" s="49" t="s">
        <v>1113</v>
      </c>
      <c r="U849" s="49" t="s">
        <v>476</v>
      </c>
      <c r="Y849" s="50">
        <v>848</v>
      </c>
    </row>
    <row r="850" spans="1:25" x14ac:dyDescent="0.8">
      <c r="A850" s="46" t="s">
        <v>7300</v>
      </c>
      <c r="B850" s="46" t="str">
        <f>IFERROR(IF(A850="","",A850&amp;COUNTIF(A$2:A850,A850)),"")</f>
        <v>総記・科学一般13</v>
      </c>
      <c r="C850" s="49" t="s">
        <v>5585</v>
      </c>
      <c r="D850" s="50">
        <v>849</v>
      </c>
      <c r="F850" s="49" t="s">
        <v>24</v>
      </c>
      <c r="G850" s="49" t="s">
        <v>1544</v>
      </c>
      <c r="H850" s="49" t="s">
        <v>375</v>
      </c>
      <c r="K850" s="49" t="s">
        <v>5603</v>
      </c>
      <c r="L850" s="49" t="s">
        <v>166</v>
      </c>
      <c r="M850" s="49" t="s">
        <v>167</v>
      </c>
      <c r="O850" s="49" t="s">
        <v>1565</v>
      </c>
      <c r="P850" s="49" t="s">
        <v>1566</v>
      </c>
      <c r="Q850" s="50">
        <v>3800</v>
      </c>
      <c r="R850" s="50">
        <v>4180</v>
      </c>
      <c r="S850" s="49" t="s">
        <v>1567</v>
      </c>
      <c r="T850" s="49" t="s">
        <v>1486</v>
      </c>
      <c r="U850" s="49" t="s">
        <v>463</v>
      </c>
      <c r="Y850" s="50">
        <v>849</v>
      </c>
    </row>
    <row r="851" spans="1:25" x14ac:dyDescent="0.8">
      <c r="A851" s="46" t="s">
        <v>7300</v>
      </c>
      <c r="B851" s="46" t="str">
        <f>IFERROR(IF(A851="","",A851&amp;COUNTIF(A$2:A851,A851)),"")</f>
        <v>総記・科学一般14</v>
      </c>
      <c r="C851" s="49" t="s">
        <v>5585</v>
      </c>
      <c r="D851" s="50">
        <v>850</v>
      </c>
      <c r="F851" s="49" t="s">
        <v>24</v>
      </c>
      <c r="G851" s="49" t="s">
        <v>1544</v>
      </c>
      <c r="H851" s="49" t="s">
        <v>375</v>
      </c>
      <c r="K851" s="49" t="s">
        <v>5604</v>
      </c>
      <c r="L851" s="49" t="s">
        <v>390</v>
      </c>
      <c r="M851" s="49" t="s">
        <v>391</v>
      </c>
      <c r="O851" s="49" t="s">
        <v>392</v>
      </c>
      <c r="P851" s="49" t="s">
        <v>393</v>
      </c>
      <c r="Q851" s="50">
        <v>8700</v>
      </c>
      <c r="R851" s="50">
        <v>9570</v>
      </c>
      <c r="S851" s="49" t="s">
        <v>394</v>
      </c>
      <c r="T851" s="49" t="s">
        <v>395</v>
      </c>
      <c r="U851" s="49" t="s">
        <v>396</v>
      </c>
      <c r="Y851" s="50">
        <v>850</v>
      </c>
    </row>
    <row r="852" spans="1:25" x14ac:dyDescent="0.8">
      <c r="A852" s="46" t="s">
        <v>7300</v>
      </c>
      <c r="B852" s="46" t="str">
        <f>IFERROR(IF(A852="","",A852&amp;COUNTIF(A$2:A852,A852)),"")</f>
        <v>総記・科学一般15</v>
      </c>
      <c r="C852" s="49" t="s">
        <v>5605</v>
      </c>
      <c r="D852" s="50">
        <v>851</v>
      </c>
      <c r="F852" s="49" t="s">
        <v>24</v>
      </c>
      <c r="G852" s="49" t="s">
        <v>1544</v>
      </c>
      <c r="H852" s="49" t="s">
        <v>375</v>
      </c>
      <c r="K852" s="49" t="s">
        <v>5606</v>
      </c>
      <c r="L852" s="49" t="s">
        <v>153</v>
      </c>
      <c r="M852" s="49" t="s">
        <v>154</v>
      </c>
      <c r="O852" s="49" t="s">
        <v>5607</v>
      </c>
      <c r="P852" s="49" t="s">
        <v>5608</v>
      </c>
      <c r="Q852" s="50">
        <v>3200</v>
      </c>
      <c r="R852" s="50">
        <v>3520</v>
      </c>
      <c r="S852" s="49" t="s">
        <v>5609</v>
      </c>
      <c r="T852" s="49" t="s">
        <v>245</v>
      </c>
      <c r="U852" s="49" t="s">
        <v>5610</v>
      </c>
      <c r="V852" s="49" t="s">
        <v>2383</v>
      </c>
      <c r="Y852" s="50">
        <v>851</v>
      </c>
    </row>
    <row r="853" spans="1:25" x14ac:dyDescent="0.8">
      <c r="A853" s="46" t="s">
        <v>7300</v>
      </c>
      <c r="B853" s="46" t="str">
        <f>IFERROR(IF(A853="","",A853&amp;COUNTIF(A$2:A853,A853)),"")</f>
        <v>総記・科学一般16</v>
      </c>
      <c r="C853" s="49" t="s">
        <v>5605</v>
      </c>
      <c r="D853" s="50">
        <v>852</v>
      </c>
      <c r="F853" s="49" t="s">
        <v>24</v>
      </c>
      <c r="G853" s="49" t="s">
        <v>1544</v>
      </c>
      <c r="H853" s="49" t="s">
        <v>375</v>
      </c>
      <c r="K853" s="49" t="s">
        <v>5611</v>
      </c>
      <c r="L853" s="49" t="s">
        <v>153</v>
      </c>
      <c r="M853" s="49" t="s">
        <v>154</v>
      </c>
      <c r="O853" s="49" t="s">
        <v>1568</v>
      </c>
      <c r="P853" s="49" t="s">
        <v>1569</v>
      </c>
      <c r="Q853" s="50">
        <v>1800</v>
      </c>
      <c r="R853" s="50">
        <v>1980</v>
      </c>
      <c r="S853" s="49" t="s">
        <v>1570</v>
      </c>
      <c r="T853" s="49" t="s">
        <v>1050</v>
      </c>
      <c r="U853" s="49" t="s">
        <v>1420</v>
      </c>
      <c r="Y853" s="50">
        <v>852</v>
      </c>
    </row>
    <row r="854" spans="1:25" x14ac:dyDescent="0.8">
      <c r="A854" s="46" t="s">
        <v>7300</v>
      </c>
      <c r="B854" s="46" t="str">
        <f>IFERROR(IF(A854="","",A854&amp;COUNTIF(A$2:A854,A854)),"")</f>
        <v>総記・科学一般17</v>
      </c>
      <c r="C854" s="49" t="s">
        <v>5605</v>
      </c>
      <c r="D854" s="50">
        <v>853</v>
      </c>
      <c r="F854" s="49" t="s">
        <v>24</v>
      </c>
      <c r="G854" s="49" t="s">
        <v>1544</v>
      </c>
      <c r="H854" s="49" t="s">
        <v>375</v>
      </c>
      <c r="K854" s="49" t="s">
        <v>5612</v>
      </c>
      <c r="L854" s="49" t="s">
        <v>828</v>
      </c>
      <c r="M854" s="49" t="s">
        <v>829</v>
      </c>
      <c r="O854" s="49" t="s">
        <v>5613</v>
      </c>
      <c r="P854" s="49" t="s">
        <v>5614</v>
      </c>
      <c r="Q854" s="50">
        <v>3200</v>
      </c>
      <c r="R854" s="50">
        <v>3520</v>
      </c>
      <c r="S854" s="49" t="s">
        <v>5615</v>
      </c>
      <c r="T854" s="49" t="s">
        <v>5063</v>
      </c>
      <c r="U854" s="49" t="s">
        <v>5616</v>
      </c>
      <c r="V854" s="49" t="s">
        <v>2383</v>
      </c>
      <c r="Y854" s="50">
        <v>853</v>
      </c>
    </row>
    <row r="855" spans="1:25" x14ac:dyDescent="0.8">
      <c r="A855" s="46" t="s">
        <v>7300</v>
      </c>
      <c r="B855" s="46" t="str">
        <f>IFERROR(IF(A855="","",A855&amp;COUNTIF(A$2:A855,A855)),"")</f>
        <v>総記・科学一般18</v>
      </c>
      <c r="C855" s="49" t="s">
        <v>5605</v>
      </c>
      <c r="D855" s="50">
        <v>854</v>
      </c>
      <c r="F855" s="49" t="s">
        <v>24</v>
      </c>
      <c r="G855" s="49" t="s">
        <v>1544</v>
      </c>
      <c r="H855" s="49" t="s">
        <v>375</v>
      </c>
      <c r="K855" s="49" t="s">
        <v>5617</v>
      </c>
      <c r="L855" s="49" t="s">
        <v>159</v>
      </c>
      <c r="M855" s="49" t="s">
        <v>160</v>
      </c>
      <c r="O855" s="49" t="s">
        <v>1572</v>
      </c>
      <c r="P855" s="49" t="s">
        <v>1573</v>
      </c>
      <c r="Q855" s="50">
        <v>24000</v>
      </c>
      <c r="R855" s="50">
        <v>26400</v>
      </c>
      <c r="S855" s="49" t="s">
        <v>1574</v>
      </c>
      <c r="T855" s="49" t="s">
        <v>1010</v>
      </c>
      <c r="U855" s="49" t="s">
        <v>1575</v>
      </c>
      <c r="Y855" s="50">
        <v>854</v>
      </c>
    </row>
    <row r="856" spans="1:25" x14ac:dyDescent="0.8">
      <c r="A856" s="46" t="s">
        <v>7300</v>
      </c>
      <c r="B856" s="46" t="str">
        <f>IFERROR(IF(A856="","",A856&amp;COUNTIF(A$2:A856,A856)),"")</f>
        <v>総記・科学一般19</v>
      </c>
      <c r="C856" s="49" t="s">
        <v>5605</v>
      </c>
      <c r="D856" s="50">
        <v>855</v>
      </c>
      <c r="F856" s="49" t="s">
        <v>24</v>
      </c>
      <c r="G856" s="49" t="s">
        <v>1544</v>
      </c>
      <c r="H856" s="49" t="s">
        <v>375</v>
      </c>
      <c r="K856" s="49" t="s">
        <v>5618</v>
      </c>
      <c r="L856" s="49" t="s">
        <v>159</v>
      </c>
      <c r="M856" s="49" t="s">
        <v>160</v>
      </c>
      <c r="O856" s="49" t="s">
        <v>1576</v>
      </c>
      <c r="P856" s="49" t="s">
        <v>1577</v>
      </c>
      <c r="Q856" s="50">
        <v>8000</v>
      </c>
      <c r="R856" s="50">
        <v>8800</v>
      </c>
      <c r="S856" s="49" t="s">
        <v>1578</v>
      </c>
      <c r="T856" s="49" t="s">
        <v>1109</v>
      </c>
      <c r="U856" s="49" t="s">
        <v>240</v>
      </c>
      <c r="Y856" s="50">
        <v>855</v>
      </c>
    </row>
    <row r="857" spans="1:25" x14ac:dyDescent="0.8">
      <c r="A857" s="46" t="s">
        <v>7300</v>
      </c>
      <c r="B857" s="46" t="str">
        <f>IFERROR(IF(A857="","",A857&amp;COUNTIF(A$2:A857,A857)),"")</f>
        <v>総記・科学一般20</v>
      </c>
      <c r="C857" s="49" t="s">
        <v>5605</v>
      </c>
      <c r="D857" s="50">
        <v>856</v>
      </c>
      <c r="F857" s="49" t="s">
        <v>24</v>
      </c>
      <c r="G857" s="49" t="s">
        <v>1544</v>
      </c>
      <c r="H857" s="49" t="s">
        <v>375</v>
      </c>
      <c r="K857" s="49" t="s">
        <v>5619</v>
      </c>
      <c r="L857" s="49" t="s">
        <v>440</v>
      </c>
      <c r="M857" s="49" t="s">
        <v>441</v>
      </c>
      <c r="O857" s="49" t="s">
        <v>1579</v>
      </c>
      <c r="P857" s="49" t="s">
        <v>1580</v>
      </c>
      <c r="Q857" s="50">
        <v>3500</v>
      </c>
      <c r="R857" s="50">
        <v>3850</v>
      </c>
      <c r="S857" s="49" t="s">
        <v>1581</v>
      </c>
      <c r="T857" s="49" t="s">
        <v>975</v>
      </c>
      <c r="U857" s="49" t="s">
        <v>1582</v>
      </c>
      <c r="Y857" s="50">
        <v>856</v>
      </c>
    </row>
    <row r="858" spans="1:25" x14ac:dyDescent="0.8">
      <c r="A858" s="46" t="s">
        <v>7304</v>
      </c>
      <c r="B858" s="46" t="str">
        <f>IFERROR(IF(A858="","",A858&amp;COUNTIF(A$2:A858,A858)),"")</f>
        <v>論文4</v>
      </c>
      <c r="C858" s="49" t="s">
        <v>5605</v>
      </c>
      <c r="D858" s="50">
        <v>857</v>
      </c>
      <c r="F858" s="49" t="s">
        <v>26</v>
      </c>
      <c r="G858" s="49" t="s">
        <v>1583</v>
      </c>
      <c r="H858" s="49" t="s">
        <v>1584</v>
      </c>
      <c r="K858" s="49" t="s">
        <v>5620</v>
      </c>
      <c r="L858" s="49" t="s">
        <v>166</v>
      </c>
      <c r="M858" s="49" t="s">
        <v>167</v>
      </c>
      <c r="O858" s="49" t="s">
        <v>1585</v>
      </c>
      <c r="P858" s="49" t="s">
        <v>1586</v>
      </c>
      <c r="Q858" s="50">
        <v>3500</v>
      </c>
      <c r="R858" s="50">
        <v>3850</v>
      </c>
      <c r="S858" s="49" t="s">
        <v>1587</v>
      </c>
      <c r="T858" s="49" t="s">
        <v>1414</v>
      </c>
      <c r="U858" s="49" t="s">
        <v>1588</v>
      </c>
      <c r="Y858" s="50">
        <v>857</v>
      </c>
    </row>
    <row r="859" spans="1:25" x14ac:dyDescent="0.8">
      <c r="A859" s="46" t="s">
        <v>7304</v>
      </c>
      <c r="B859" s="46" t="str">
        <f>IFERROR(IF(A859="","",A859&amp;COUNTIF(A$2:A859,A859)),"")</f>
        <v>論文5</v>
      </c>
      <c r="C859" s="49" t="s">
        <v>5605</v>
      </c>
      <c r="D859" s="50">
        <v>858</v>
      </c>
      <c r="F859" s="49" t="s">
        <v>26</v>
      </c>
      <c r="G859" s="49" t="s">
        <v>1583</v>
      </c>
      <c r="H859" s="49" t="s">
        <v>1584</v>
      </c>
      <c r="K859" s="49" t="s">
        <v>5621</v>
      </c>
      <c r="L859" s="49" t="s">
        <v>151</v>
      </c>
      <c r="M859" s="49" t="s">
        <v>152</v>
      </c>
      <c r="O859" s="49" t="s">
        <v>1589</v>
      </c>
      <c r="P859" s="49" t="s">
        <v>1590</v>
      </c>
      <c r="Q859" s="50">
        <v>1600</v>
      </c>
      <c r="R859" s="50">
        <v>1760</v>
      </c>
      <c r="S859" s="49" t="s">
        <v>1591</v>
      </c>
      <c r="T859" s="49" t="s">
        <v>1592</v>
      </c>
      <c r="U859" s="49" t="s">
        <v>1593</v>
      </c>
      <c r="Y859" s="50">
        <v>858</v>
      </c>
    </row>
    <row r="860" spans="1:25" x14ac:dyDescent="0.8">
      <c r="A860" s="46" t="s">
        <v>7304</v>
      </c>
      <c r="B860" s="46" t="str">
        <f>IFERROR(IF(A860="","",A860&amp;COUNTIF(A$2:A860,A860)),"")</f>
        <v>論文6</v>
      </c>
      <c r="C860" s="49" t="s">
        <v>5605</v>
      </c>
      <c r="D860" s="50">
        <v>859</v>
      </c>
      <c r="F860" s="49" t="s">
        <v>26</v>
      </c>
      <c r="G860" s="49" t="s">
        <v>1583</v>
      </c>
      <c r="H860" s="49" t="s">
        <v>1584</v>
      </c>
      <c r="K860" s="49" t="s">
        <v>5622</v>
      </c>
      <c r="L860" s="49" t="s">
        <v>153</v>
      </c>
      <c r="M860" s="49" t="s">
        <v>154</v>
      </c>
      <c r="O860" s="49" t="s">
        <v>1594</v>
      </c>
      <c r="P860" s="49" t="s">
        <v>1595</v>
      </c>
      <c r="Q860" s="50">
        <v>2600</v>
      </c>
      <c r="R860" s="50">
        <v>2860</v>
      </c>
      <c r="S860" s="49" t="s">
        <v>1596</v>
      </c>
      <c r="T860" s="49" t="s">
        <v>1597</v>
      </c>
      <c r="U860" s="49" t="s">
        <v>362</v>
      </c>
      <c r="Y860" s="50">
        <v>859</v>
      </c>
    </row>
    <row r="861" spans="1:25" x14ac:dyDescent="0.8">
      <c r="A861" s="46" t="s">
        <v>7304</v>
      </c>
      <c r="B861" s="46" t="str">
        <f>IFERROR(IF(A861="","",A861&amp;COUNTIF(A$2:A861,A861)),"")</f>
        <v>論文7</v>
      </c>
      <c r="C861" s="49" t="s">
        <v>5605</v>
      </c>
      <c r="D861" s="50">
        <v>860</v>
      </c>
      <c r="F861" s="49" t="s">
        <v>26</v>
      </c>
      <c r="G861" s="49" t="s">
        <v>1583</v>
      </c>
      <c r="H861" s="49" t="s">
        <v>1584</v>
      </c>
      <c r="K861" s="49" t="s">
        <v>5623</v>
      </c>
      <c r="L861" s="49" t="s">
        <v>159</v>
      </c>
      <c r="M861" s="49" t="s">
        <v>160</v>
      </c>
      <c r="O861" s="49" t="s">
        <v>1598</v>
      </c>
      <c r="P861" s="49" t="s">
        <v>1599</v>
      </c>
      <c r="Q861" s="50">
        <v>2600</v>
      </c>
      <c r="R861" s="50">
        <v>2860</v>
      </c>
      <c r="S861" s="49" t="s">
        <v>1600</v>
      </c>
      <c r="T861" s="49" t="s">
        <v>953</v>
      </c>
      <c r="U861" s="49" t="s">
        <v>1601</v>
      </c>
      <c r="Y861" s="50">
        <v>860</v>
      </c>
    </row>
    <row r="862" spans="1:25" x14ac:dyDescent="0.8">
      <c r="A862" s="46" t="s">
        <v>7307</v>
      </c>
      <c r="B862" s="46" t="str">
        <f>IFERROR(IF(A862="","",A862&amp;COUNTIF(A$2:A862,A862)),"")</f>
        <v>哲学・思想・言語38</v>
      </c>
      <c r="C862" s="49" t="s">
        <v>5605</v>
      </c>
      <c r="D862" s="50">
        <v>861</v>
      </c>
      <c r="F862" s="49" t="s">
        <v>28</v>
      </c>
      <c r="G862" s="49" t="s">
        <v>1602</v>
      </c>
      <c r="H862" s="49" t="s">
        <v>399</v>
      </c>
      <c r="K862" s="49" t="s">
        <v>5624</v>
      </c>
      <c r="L862" s="49" t="s">
        <v>72</v>
      </c>
      <c r="M862" s="49" t="s">
        <v>73</v>
      </c>
      <c r="O862" s="49" t="s">
        <v>5625</v>
      </c>
      <c r="P862" s="49" t="s">
        <v>5626</v>
      </c>
      <c r="Q862" s="50">
        <v>5000</v>
      </c>
      <c r="R862" s="50">
        <v>5500</v>
      </c>
      <c r="S862" s="49" t="s">
        <v>5627</v>
      </c>
      <c r="T862" s="49" t="s">
        <v>161</v>
      </c>
      <c r="U862" s="49" t="s">
        <v>277</v>
      </c>
      <c r="V862" s="49" t="s">
        <v>2383</v>
      </c>
      <c r="Y862" s="50">
        <v>861</v>
      </c>
    </row>
    <row r="863" spans="1:25" x14ac:dyDescent="0.8">
      <c r="A863" s="46" t="s">
        <v>7307</v>
      </c>
      <c r="B863" s="46" t="str">
        <f>IFERROR(IF(A863="","",A863&amp;COUNTIF(A$2:A863,A863)),"")</f>
        <v>哲学・思想・言語39</v>
      </c>
      <c r="C863" s="49" t="s">
        <v>5605</v>
      </c>
      <c r="D863" s="50">
        <v>862</v>
      </c>
      <c r="F863" s="49" t="s">
        <v>28</v>
      </c>
      <c r="G863" s="49" t="s">
        <v>1602</v>
      </c>
      <c r="H863" s="49" t="s">
        <v>399</v>
      </c>
      <c r="K863" s="49" t="s">
        <v>5628</v>
      </c>
      <c r="L863" s="49" t="s">
        <v>72</v>
      </c>
      <c r="M863" s="49" t="s">
        <v>73</v>
      </c>
      <c r="O863" s="49" t="s">
        <v>1604</v>
      </c>
      <c r="P863" s="49" t="s">
        <v>1605</v>
      </c>
      <c r="Q863" s="50">
        <v>75000</v>
      </c>
      <c r="R863" s="50">
        <v>82500</v>
      </c>
      <c r="S863" s="49" t="s">
        <v>1606</v>
      </c>
      <c r="T863" s="49" t="s">
        <v>1607</v>
      </c>
      <c r="U863" s="49" t="s">
        <v>1608</v>
      </c>
      <c r="Y863" s="50">
        <v>862</v>
      </c>
    </row>
    <row r="864" spans="1:25" x14ac:dyDescent="0.8">
      <c r="A864" s="46" t="s">
        <v>7307</v>
      </c>
      <c r="B864" s="46" t="str">
        <f>IFERROR(IF(A864="","",A864&amp;COUNTIF(A$2:A864,A864)),"")</f>
        <v>哲学・思想・言語40</v>
      </c>
      <c r="C864" s="49" t="s">
        <v>5605</v>
      </c>
      <c r="D864" s="50">
        <v>863</v>
      </c>
      <c r="F864" s="49" t="s">
        <v>28</v>
      </c>
      <c r="G864" s="49" t="s">
        <v>1602</v>
      </c>
      <c r="H864" s="49" t="s">
        <v>399</v>
      </c>
      <c r="K864" s="49" t="s">
        <v>5629</v>
      </c>
      <c r="L864" s="49" t="s">
        <v>847</v>
      </c>
      <c r="M864" s="49" t="s">
        <v>848</v>
      </c>
      <c r="O864" s="49" t="s">
        <v>1609</v>
      </c>
      <c r="P864" s="49" t="s">
        <v>1610</v>
      </c>
      <c r="Q864" s="50">
        <v>18000</v>
      </c>
      <c r="R864" s="50">
        <v>19800</v>
      </c>
      <c r="S864" s="49" t="s">
        <v>1611</v>
      </c>
      <c r="T864" s="49" t="s">
        <v>5630</v>
      </c>
      <c r="U864" s="49" t="s">
        <v>1612</v>
      </c>
      <c r="Y864" s="50">
        <v>863</v>
      </c>
    </row>
    <row r="865" spans="1:25" x14ac:dyDescent="0.8">
      <c r="A865" s="46" t="s">
        <v>7307</v>
      </c>
      <c r="B865" s="46" t="str">
        <f>IFERROR(IF(A865="","",A865&amp;COUNTIF(A$2:A865,A865)),"")</f>
        <v>哲学・思想・言語41</v>
      </c>
      <c r="C865" s="49" t="s">
        <v>5605</v>
      </c>
      <c r="D865" s="50">
        <v>864</v>
      </c>
      <c r="F865" s="49" t="s">
        <v>28</v>
      </c>
      <c r="G865" s="49" t="s">
        <v>1602</v>
      </c>
      <c r="H865" s="49" t="s">
        <v>399</v>
      </c>
      <c r="K865" s="49" t="s">
        <v>5631</v>
      </c>
      <c r="L865" s="49" t="s">
        <v>409</v>
      </c>
      <c r="M865" s="49" t="s">
        <v>410</v>
      </c>
      <c r="O865" s="49" t="s">
        <v>5632</v>
      </c>
      <c r="P865" s="49" t="s">
        <v>411</v>
      </c>
      <c r="Q865" s="50">
        <v>5800</v>
      </c>
      <c r="R865" s="50">
        <v>6380</v>
      </c>
      <c r="S865" s="49" t="s">
        <v>412</v>
      </c>
      <c r="T865" s="49" t="s">
        <v>130</v>
      </c>
      <c r="U865" s="49" t="s">
        <v>3403</v>
      </c>
      <c r="Y865" s="50">
        <v>864</v>
      </c>
    </row>
    <row r="866" spans="1:25" x14ac:dyDescent="0.8">
      <c r="A866" s="46" t="s">
        <v>7307</v>
      </c>
      <c r="B866" s="46" t="str">
        <f>IFERROR(IF(A866="","",A866&amp;COUNTIF(A$2:A866,A866)),"")</f>
        <v>哲学・思想・言語42</v>
      </c>
      <c r="C866" s="49" t="s">
        <v>5633</v>
      </c>
      <c r="D866" s="50">
        <v>865</v>
      </c>
      <c r="F866" s="49" t="s">
        <v>28</v>
      </c>
      <c r="G866" s="49" t="s">
        <v>1602</v>
      </c>
      <c r="H866" s="49" t="s">
        <v>399</v>
      </c>
      <c r="K866" s="49" t="s">
        <v>5634</v>
      </c>
      <c r="L866" s="49" t="s">
        <v>223</v>
      </c>
      <c r="M866" s="49" t="s">
        <v>224</v>
      </c>
      <c r="O866" s="49" t="s">
        <v>1613</v>
      </c>
      <c r="P866" s="49" t="s">
        <v>1614</v>
      </c>
      <c r="Q866" s="50">
        <v>12000</v>
      </c>
      <c r="R866" s="50">
        <v>13200</v>
      </c>
      <c r="S866" s="49" t="s">
        <v>1615</v>
      </c>
      <c r="T866" s="49" t="s">
        <v>944</v>
      </c>
      <c r="U866" s="49" t="s">
        <v>1616</v>
      </c>
      <c r="Y866" s="50">
        <v>865</v>
      </c>
    </row>
    <row r="867" spans="1:25" x14ac:dyDescent="0.8">
      <c r="A867" s="46" t="s">
        <v>7307</v>
      </c>
      <c r="B867" s="46" t="str">
        <f>IFERROR(IF(A867="","",A867&amp;COUNTIF(A$2:A867,A867)),"")</f>
        <v>哲学・思想・言語43</v>
      </c>
      <c r="C867" s="49" t="s">
        <v>5633</v>
      </c>
      <c r="D867" s="50">
        <v>866</v>
      </c>
      <c r="F867" s="49" t="s">
        <v>28</v>
      </c>
      <c r="G867" s="49" t="s">
        <v>1602</v>
      </c>
      <c r="H867" s="49" t="s">
        <v>399</v>
      </c>
      <c r="L867" s="49" t="s">
        <v>223</v>
      </c>
      <c r="M867" s="49" t="s">
        <v>224</v>
      </c>
      <c r="O867" s="49" t="s">
        <v>1617</v>
      </c>
      <c r="P867" s="49" t="s">
        <v>1618</v>
      </c>
      <c r="Q867" s="50">
        <v>100400</v>
      </c>
      <c r="R867" s="50">
        <v>110440</v>
      </c>
      <c r="S867" s="49" t="s">
        <v>1619</v>
      </c>
      <c r="T867" s="49" t="s">
        <v>1377</v>
      </c>
      <c r="U867" s="49" t="s">
        <v>607</v>
      </c>
      <c r="Y867" s="50">
        <v>866</v>
      </c>
    </row>
    <row r="868" spans="1:25" x14ac:dyDescent="0.8">
      <c r="A868" s="46" t="s">
        <v>7307</v>
      </c>
      <c r="B868" s="46" t="str">
        <f>IFERROR(IF(A868="","",A868&amp;COUNTIF(A$2:A868,A868)),"")</f>
        <v>哲学・思想・言語44</v>
      </c>
      <c r="C868" s="49" t="s">
        <v>5633</v>
      </c>
      <c r="D868" s="50">
        <v>867</v>
      </c>
      <c r="F868" s="49" t="s">
        <v>28</v>
      </c>
      <c r="G868" s="49" t="s">
        <v>1602</v>
      </c>
      <c r="H868" s="49" t="s">
        <v>399</v>
      </c>
      <c r="L868" s="49" t="s">
        <v>223</v>
      </c>
      <c r="M868" s="49" t="s">
        <v>224</v>
      </c>
      <c r="O868" s="49" t="s">
        <v>5635</v>
      </c>
      <c r="P868" s="49" t="s">
        <v>5636</v>
      </c>
      <c r="Q868" s="50">
        <v>25000</v>
      </c>
      <c r="R868" s="50">
        <v>27500</v>
      </c>
      <c r="S868" s="49" t="s">
        <v>5637</v>
      </c>
      <c r="T868" s="49" t="s">
        <v>1203</v>
      </c>
      <c r="U868" s="49" t="s">
        <v>607</v>
      </c>
      <c r="V868" s="49" t="s">
        <v>7291</v>
      </c>
      <c r="Y868" s="50">
        <v>867</v>
      </c>
    </row>
    <row r="869" spans="1:25" x14ac:dyDescent="0.8">
      <c r="A869" s="46" t="s">
        <v>7307</v>
      </c>
      <c r="B869" s="46" t="str">
        <f>IFERROR(IF(A869="","",A869&amp;COUNTIF(A$2:A869,A869)),"")</f>
        <v>哲学・思想・言語45</v>
      </c>
      <c r="C869" s="49" t="s">
        <v>5633</v>
      </c>
      <c r="D869" s="50">
        <v>868</v>
      </c>
      <c r="F869" s="49" t="s">
        <v>28</v>
      </c>
      <c r="G869" s="49" t="s">
        <v>1602</v>
      </c>
      <c r="H869" s="49" t="s">
        <v>399</v>
      </c>
      <c r="K869" s="49" t="s">
        <v>5638</v>
      </c>
      <c r="L869" s="49" t="s">
        <v>416</v>
      </c>
      <c r="M869" s="49" t="s">
        <v>417</v>
      </c>
      <c r="O869" s="49" t="s">
        <v>5639</v>
      </c>
      <c r="P869" s="49" t="s">
        <v>5640</v>
      </c>
      <c r="Q869" s="50">
        <v>5000</v>
      </c>
      <c r="R869" s="50">
        <v>5500</v>
      </c>
      <c r="S869" s="49" t="s">
        <v>5641</v>
      </c>
      <c r="T869" s="49" t="s">
        <v>1159</v>
      </c>
      <c r="U869" s="49" t="s">
        <v>1197</v>
      </c>
      <c r="V869" s="49" t="s">
        <v>2383</v>
      </c>
      <c r="Y869" s="50">
        <v>868</v>
      </c>
    </row>
    <row r="870" spans="1:25" x14ac:dyDescent="0.8">
      <c r="A870" s="46" t="s">
        <v>7307</v>
      </c>
      <c r="B870" s="46" t="str">
        <f>IFERROR(IF(A870="","",A870&amp;COUNTIF(A$2:A870,A870)),"")</f>
        <v>哲学・思想・言語46</v>
      </c>
      <c r="C870" s="49" t="s">
        <v>5633</v>
      </c>
      <c r="D870" s="50">
        <v>869</v>
      </c>
      <c r="F870" s="49" t="s">
        <v>28</v>
      </c>
      <c r="G870" s="49" t="s">
        <v>1602</v>
      </c>
      <c r="H870" s="49" t="s">
        <v>399</v>
      </c>
      <c r="K870" s="49" t="s">
        <v>5642</v>
      </c>
      <c r="L870" s="49" t="s">
        <v>416</v>
      </c>
      <c r="M870" s="49" t="s">
        <v>417</v>
      </c>
      <c r="O870" s="49" t="s">
        <v>5643</v>
      </c>
      <c r="P870" s="49" t="s">
        <v>5640</v>
      </c>
      <c r="Q870" s="50">
        <v>4100</v>
      </c>
      <c r="R870" s="50">
        <v>4510</v>
      </c>
      <c r="S870" s="49" t="s">
        <v>5644</v>
      </c>
      <c r="T870" s="49" t="s">
        <v>1467</v>
      </c>
      <c r="U870" s="49" t="s">
        <v>218</v>
      </c>
      <c r="V870" s="49" t="s">
        <v>2383</v>
      </c>
      <c r="Y870" s="50">
        <v>869</v>
      </c>
    </row>
    <row r="871" spans="1:25" x14ac:dyDescent="0.8">
      <c r="A871" s="46" t="s">
        <v>7307</v>
      </c>
      <c r="B871" s="46" t="str">
        <f>IFERROR(IF(A871="","",A871&amp;COUNTIF(A$2:A871,A871)),"")</f>
        <v>哲学・思想・言語47</v>
      </c>
      <c r="C871" s="49" t="s">
        <v>5633</v>
      </c>
      <c r="D871" s="50">
        <v>870</v>
      </c>
      <c r="F871" s="49" t="s">
        <v>28</v>
      </c>
      <c r="G871" s="49" t="s">
        <v>1602</v>
      </c>
      <c r="H871" s="49" t="s">
        <v>399</v>
      </c>
      <c r="K871" s="49" t="s">
        <v>5645</v>
      </c>
      <c r="L871" s="49" t="s">
        <v>416</v>
      </c>
      <c r="M871" s="49" t="s">
        <v>417</v>
      </c>
      <c r="O871" s="49" t="s">
        <v>418</v>
      </c>
      <c r="P871" s="49" t="s">
        <v>419</v>
      </c>
      <c r="Q871" s="50">
        <v>7400</v>
      </c>
      <c r="R871" s="50">
        <v>8140</v>
      </c>
      <c r="S871" s="49" t="s">
        <v>420</v>
      </c>
      <c r="T871" s="49" t="s">
        <v>122</v>
      </c>
      <c r="U871" s="49" t="s">
        <v>277</v>
      </c>
      <c r="Y871" s="50">
        <v>870</v>
      </c>
    </row>
    <row r="872" spans="1:25" x14ac:dyDescent="0.8">
      <c r="A872" s="46" t="s">
        <v>7307</v>
      </c>
      <c r="B872" s="46" t="str">
        <f>IFERROR(IF(A872="","",A872&amp;COUNTIF(A$2:A872,A872)),"")</f>
        <v>哲学・思想・言語48</v>
      </c>
      <c r="C872" s="49" t="s">
        <v>5633</v>
      </c>
      <c r="D872" s="50">
        <v>871</v>
      </c>
      <c r="F872" s="49" t="s">
        <v>28</v>
      </c>
      <c r="G872" s="49" t="s">
        <v>1602</v>
      </c>
      <c r="H872" s="49" t="s">
        <v>399</v>
      </c>
      <c r="K872" s="49" t="s">
        <v>5646</v>
      </c>
      <c r="L872" s="49" t="s">
        <v>416</v>
      </c>
      <c r="M872" s="49" t="s">
        <v>417</v>
      </c>
      <c r="O872" s="49" t="s">
        <v>1620</v>
      </c>
      <c r="P872" s="49" t="s">
        <v>1621</v>
      </c>
      <c r="Q872" s="50">
        <v>6000</v>
      </c>
      <c r="R872" s="50">
        <v>6600</v>
      </c>
      <c r="S872" s="49" t="s">
        <v>1622</v>
      </c>
      <c r="T872" s="49" t="s">
        <v>1125</v>
      </c>
      <c r="U872" s="49" t="s">
        <v>1623</v>
      </c>
      <c r="Y872" s="50">
        <v>871</v>
      </c>
    </row>
    <row r="873" spans="1:25" x14ac:dyDescent="0.8">
      <c r="A873" s="46" t="s">
        <v>7307</v>
      </c>
      <c r="B873" s="46" t="str">
        <f>IFERROR(IF(A873="","",A873&amp;COUNTIF(A$2:A873,A873)),"")</f>
        <v>哲学・思想・言語49</v>
      </c>
      <c r="C873" s="49" t="s">
        <v>5633</v>
      </c>
      <c r="D873" s="50">
        <v>872</v>
      </c>
      <c r="F873" s="49" t="s">
        <v>28</v>
      </c>
      <c r="G873" s="49" t="s">
        <v>1602</v>
      </c>
      <c r="H873" s="49" t="s">
        <v>399</v>
      </c>
      <c r="K873" s="49" t="s">
        <v>5647</v>
      </c>
      <c r="L873" s="49" t="s">
        <v>416</v>
      </c>
      <c r="M873" s="49" t="s">
        <v>417</v>
      </c>
      <c r="O873" s="49" t="s">
        <v>1624</v>
      </c>
      <c r="P873" s="49" t="s">
        <v>1625</v>
      </c>
      <c r="Q873" s="50">
        <v>5400</v>
      </c>
      <c r="R873" s="50">
        <v>5940</v>
      </c>
      <c r="S873" s="49" t="s">
        <v>1626</v>
      </c>
      <c r="T873" s="49" t="s">
        <v>1158</v>
      </c>
      <c r="U873" s="49" t="s">
        <v>1220</v>
      </c>
      <c r="Y873" s="50">
        <v>872</v>
      </c>
    </row>
    <row r="874" spans="1:25" x14ac:dyDescent="0.8">
      <c r="A874" s="46" t="s">
        <v>7307</v>
      </c>
      <c r="B874" s="46" t="str">
        <f>IFERROR(IF(A874="","",A874&amp;COUNTIF(A$2:A874,A874)),"")</f>
        <v>哲学・思想・言語50</v>
      </c>
      <c r="C874" s="49" t="s">
        <v>5633</v>
      </c>
      <c r="D874" s="50">
        <v>873</v>
      </c>
      <c r="F874" s="49" t="s">
        <v>28</v>
      </c>
      <c r="G874" s="49" t="s">
        <v>1602</v>
      </c>
      <c r="H874" s="49" t="s">
        <v>399</v>
      </c>
      <c r="K874" s="49" t="s">
        <v>5648</v>
      </c>
      <c r="L874" s="49" t="s">
        <v>416</v>
      </c>
      <c r="M874" s="49" t="s">
        <v>417</v>
      </c>
      <c r="O874" s="49" t="s">
        <v>1627</v>
      </c>
      <c r="P874" s="49" t="s">
        <v>1625</v>
      </c>
      <c r="Q874" s="50">
        <v>5200</v>
      </c>
      <c r="R874" s="50">
        <v>5720</v>
      </c>
      <c r="S874" s="49" t="s">
        <v>1628</v>
      </c>
      <c r="T874" s="49" t="s">
        <v>1629</v>
      </c>
      <c r="U874" s="49" t="s">
        <v>1630</v>
      </c>
      <c r="Y874" s="50">
        <v>873</v>
      </c>
    </row>
    <row r="875" spans="1:25" x14ac:dyDescent="0.8">
      <c r="A875" s="46" t="s">
        <v>7307</v>
      </c>
      <c r="B875" s="46" t="str">
        <f>IFERROR(IF(A875="","",A875&amp;COUNTIF(A$2:A875,A875)),"")</f>
        <v>哲学・思想・言語51</v>
      </c>
      <c r="C875" s="49" t="s">
        <v>5633</v>
      </c>
      <c r="D875" s="50">
        <v>874</v>
      </c>
      <c r="F875" s="49" t="s">
        <v>28</v>
      </c>
      <c r="G875" s="49" t="s">
        <v>1602</v>
      </c>
      <c r="H875" s="49" t="s">
        <v>399</v>
      </c>
      <c r="K875" s="49" t="s">
        <v>5649</v>
      </c>
      <c r="L875" s="49" t="s">
        <v>416</v>
      </c>
      <c r="M875" s="49" t="s">
        <v>417</v>
      </c>
      <c r="O875" s="49" t="s">
        <v>1631</v>
      </c>
      <c r="P875" s="49" t="s">
        <v>1632</v>
      </c>
      <c r="Q875" s="50">
        <v>11100</v>
      </c>
      <c r="R875" s="50">
        <v>12210</v>
      </c>
      <c r="S875" s="49" t="s">
        <v>1633</v>
      </c>
      <c r="T875" s="49" t="s">
        <v>1084</v>
      </c>
      <c r="U875" s="49" t="s">
        <v>890</v>
      </c>
      <c r="Y875" s="50">
        <v>874</v>
      </c>
    </row>
    <row r="876" spans="1:25" x14ac:dyDescent="0.8">
      <c r="A876" s="46" t="s">
        <v>7307</v>
      </c>
      <c r="B876" s="46" t="str">
        <f>IFERROR(IF(A876="","",A876&amp;COUNTIF(A$2:A876,A876)),"")</f>
        <v>哲学・思想・言語52</v>
      </c>
      <c r="C876" s="49" t="s">
        <v>5633</v>
      </c>
      <c r="D876" s="50">
        <v>875</v>
      </c>
      <c r="F876" s="49" t="s">
        <v>28</v>
      </c>
      <c r="G876" s="49" t="s">
        <v>1602</v>
      </c>
      <c r="H876" s="49" t="s">
        <v>399</v>
      </c>
      <c r="K876" s="49" t="s">
        <v>5650</v>
      </c>
      <c r="L876" s="49" t="s">
        <v>421</v>
      </c>
      <c r="M876" s="49" t="s">
        <v>422</v>
      </c>
      <c r="O876" s="49" t="s">
        <v>5651</v>
      </c>
      <c r="P876" s="49" t="s">
        <v>5652</v>
      </c>
      <c r="Q876" s="50">
        <v>6000</v>
      </c>
      <c r="R876" s="50">
        <v>6600</v>
      </c>
      <c r="S876" s="49" t="s">
        <v>5653</v>
      </c>
      <c r="T876" s="49" t="s">
        <v>5654</v>
      </c>
      <c r="U876" s="49" t="s">
        <v>5655</v>
      </c>
      <c r="V876" s="49" t="s">
        <v>2383</v>
      </c>
      <c r="Y876" s="50">
        <v>875</v>
      </c>
    </row>
    <row r="877" spans="1:25" x14ac:dyDescent="0.8">
      <c r="A877" s="46" t="s">
        <v>7307</v>
      </c>
      <c r="B877" s="46" t="str">
        <f>IFERROR(IF(A877="","",A877&amp;COUNTIF(A$2:A877,A877)),"")</f>
        <v>哲学・思想・言語53</v>
      </c>
      <c r="C877" s="49" t="s">
        <v>5633</v>
      </c>
      <c r="D877" s="50">
        <v>876</v>
      </c>
      <c r="F877" s="49" t="s">
        <v>28</v>
      </c>
      <c r="G877" s="49" t="s">
        <v>1602</v>
      </c>
      <c r="H877" s="49" t="s">
        <v>399</v>
      </c>
      <c r="K877" s="49" t="s">
        <v>5656</v>
      </c>
      <c r="L877" s="49" t="s">
        <v>514</v>
      </c>
      <c r="M877" s="49" t="s">
        <v>515</v>
      </c>
      <c r="O877" s="49" t="s">
        <v>5657</v>
      </c>
      <c r="P877" s="49" t="s">
        <v>3179</v>
      </c>
      <c r="Q877" s="50">
        <v>3000</v>
      </c>
      <c r="R877" s="50">
        <v>3300</v>
      </c>
      <c r="S877" s="49" t="s">
        <v>5658</v>
      </c>
      <c r="T877" s="49" t="s">
        <v>942</v>
      </c>
      <c r="U877" s="49" t="s">
        <v>175</v>
      </c>
      <c r="V877" s="49" t="s">
        <v>2383</v>
      </c>
      <c r="Y877" s="50">
        <v>876</v>
      </c>
    </row>
    <row r="878" spans="1:25" x14ac:dyDescent="0.8">
      <c r="A878" s="46" t="s">
        <v>7307</v>
      </c>
      <c r="B878" s="46" t="str">
        <f>IFERROR(IF(A878="","",A878&amp;COUNTIF(A$2:A878,A878)),"")</f>
        <v>哲学・思想・言語54</v>
      </c>
      <c r="C878" s="49" t="s">
        <v>5633</v>
      </c>
      <c r="D878" s="50">
        <v>877</v>
      </c>
      <c r="F878" s="49" t="s">
        <v>28</v>
      </c>
      <c r="G878" s="49" t="s">
        <v>1602</v>
      </c>
      <c r="H878" s="49" t="s">
        <v>399</v>
      </c>
      <c r="K878" s="49" t="s">
        <v>5659</v>
      </c>
      <c r="L878" s="49" t="s">
        <v>514</v>
      </c>
      <c r="M878" s="49" t="s">
        <v>515</v>
      </c>
      <c r="O878" s="49" t="s">
        <v>1634</v>
      </c>
      <c r="P878" s="49" t="s">
        <v>1635</v>
      </c>
      <c r="Q878" s="50">
        <v>3000</v>
      </c>
      <c r="R878" s="50">
        <v>3300</v>
      </c>
      <c r="S878" s="49" t="s">
        <v>1636</v>
      </c>
      <c r="T878" s="49" t="s">
        <v>1100</v>
      </c>
      <c r="U878" s="49" t="s">
        <v>1637</v>
      </c>
      <c r="Y878" s="50">
        <v>877</v>
      </c>
    </row>
    <row r="879" spans="1:25" x14ac:dyDescent="0.8">
      <c r="A879" s="46" t="s">
        <v>7307</v>
      </c>
      <c r="B879" s="46" t="str">
        <f>IFERROR(IF(A879="","",A879&amp;COUNTIF(A$2:A879,A879)),"")</f>
        <v>哲学・思想・言語55</v>
      </c>
      <c r="C879" s="49" t="s">
        <v>5633</v>
      </c>
      <c r="D879" s="50">
        <v>878</v>
      </c>
      <c r="F879" s="49" t="s">
        <v>28</v>
      </c>
      <c r="G879" s="49" t="s">
        <v>1602</v>
      </c>
      <c r="H879" s="49" t="s">
        <v>399</v>
      </c>
      <c r="K879" s="49" t="s">
        <v>5660</v>
      </c>
      <c r="L879" s="49" t="s">
        <v>1294</v>
      </c>
      <c r="M879" s="49" t="s">
        <v>1295</v>
      </c>
      <c r="O879" s="49" t="s">
        <v>1638</v>
      </c>
      <c r="P879" s="49" t="s">
        <v>1639</v>
      </c>
      <c r="Q879" s="50">
        <v>5000</v>
      </c>
      <c r="R879" s="50">
        <v>5500</v>
      </c>
      <c r="S879" s="49" t="s">
        <v>1640</v>
      </c>
      <c r="T879" s="49" t="s">
        <v>1264</v>
      </c>
      <c r="U879" s="49" t="s">
        <v>1641</v>
      </c>
      <c r="Y879" s="50">
        <v>878</v>
      </c>
    </row>
    <row r="880" spans="1:25" x14ac:dyDescent="0.8">
      <c r="A880" s="46" t="s">
        <v>7307</v>
      </c>
      <c r="B880" s="46" t="str">
        <f>IFERROR(IF(A880="","",A880&amp;COUNTIF(A$2:A880,A880)),"")</f>
        <v>哲学・思想・言語56</v>
      </c>
      <c r="C880" s="49" t="s">
        <v>5633</v>
      </c>
      <c r="D880" s="50">
        <v>879</v>
      </c>
      <c r="F880" s="49" t="s">
        <v>28</v>
      </c>
      <c r="G880" s="49" t="s">
        <v>1602</v>
      </c>
      <c r="H880" s="49" t="s">
        <v>399</v>
      </c>
      <c r="K880" s="49" t="s">
        <v>5661</v>
      </c>
      <c r="L880" s="49" t="s">
        <v>1294</v>
      </c>
      <c r="M880" s="49" t="s">
        <v>1295</v>
      </c>
      <c r="O880" s="49" t="s">
        <v>1642</v>
      </c>
      <c r="P880" s="49" t="s">
        <v>1643</v>
      </c>
      <c r="Q880" s="50">
        <v>4200</v>
      </c>
      <c r="R880" s="50">
        <v>4620</v>
      </c>
      <c r="S880" s="49" t="s">
        <v>1644</v>
      </c>
      <c r="T880" s="49" t="s">
        <v>1159</v>
      </c>
      <c r="U880" s="49" t="s">
        <v>1368</v>
      </c>
      <c r="Y880" s="50">
        <v>879</v>
      </c>
    </row>
    <row r="881" spans="1:25" x14ac:dyDescent="0.8">
      <c r="A881" s="46" t="s">
        <v>7307</v>
      </c>
      <c r="B881" s="46" t="str">
        <f>IFERROR(IF(A881="","",A881&amp;COUNTIF(A$2:A881,A881)),"")</f>
        <v>哲学・思想・言語57</v>
      </c>
      <c r="C881" s="49" t="s">
        <v>5633</v>
      </c>
      <c r="D881" s="50">
        <v>880</v>
      </c>
      <c r="F881" s="49" t="s">
        <v>28</v>
      </c>
      <c r="G881" s="49" t="s">
        <v>1602</v>
      </c>
      <c r="H881" s="49" t="s">
        <v>399</v>
      </c>
      <c r="K881" s="49" t="s">
        <v>5662</v>
      </c>
      <c r="L881" s="49" t="s">
        <v>426</v>
      </c>
      <c r="M881" s="49" t="s">
        <v>427</v>
      </c>
      <c r="O881" s="49" t="s">
        <v>5663</v>
      </c>
      <c r="P881" s="49" t="s">
        <v>5664</v>
      </c>
      <c r="Q881" s="50">
        <v>9000</v>
      </c>
      <c r="R881" s="50">
        <v>9900</v>
      </c>
      <c r="S881" s="49" t="s">
        <v>5665</v>
      </c>
      <c r="T881" s="49" t="s">
        <v>5044</v>
      </c>
      <c r="U881" s="49" t="s">
        <v>5666</v>
      </c>
      <c r="V881" s="49" t="s">
        <v>2383</v>
      </c>
      <c r="Y881" s="50">
        <v>880</v>
      </c>
    </row>
    <row r="882" spans="1:25" x14ac:dyDescent="0.8">
      <c r="A882" s="46" t="s">
        <v>7307</v>
      </c>
      <c r="B882" s="46" t="str">
        <f>IFERROR(IF(A882="","",A882&amp;COUNTIF(A$2:A882,A882)),"")</f>
        <v>哲学・思想・言語58</v>
      </c>
      <c r="C882" s="49" t="s">
        <v>5667</v>
      </c>
      <c r="D882" s="50">
        <v>881</v>
      </c>
      <c r="F882" s="49" t="s">
        <v>28</v>
      </c>
      <c r="G882" s="49" t="s">
        <v>1602</v>
      </c>
      <c r="H882" s="49" t="s">
        <v>399</v>
      </c>
      <c r="K882" s="49" t="s">
        <v>5668</v>
      </c>
      <c r="L882" s="49" t="s">
        <v>663</v>
      </c>
      <c r="M882" s="49" t="s">
        <v>664</v>
      </c>
      <c r="O882" s="49" t="s">
        <v>5669</v>
      </c>
      <c r="P882" s="49" t="s">
        <v>5670</v>
      </c>
      <c r="Q882" s="50">
        <v>1700</v>
      </c>
      <c r="R882" s="50">
        <v>1870</v>
      </c>
      <c r="S882" s="49" t="s">
        <v>5671</v>
      </c>
      <c r="T882" s="49" t="s">
        <v>245</v>
      </c>
      <c r="U882" s="49" t="s">
        <v>519</v>
      </c>
      <c r="V882" s="49" t="s">
        <v>2383</v>
      </c>
      <c r="Y882" s="50">
        <v>881</v>
      </c>
    </row>
    <row r="883" spans="1:25" x14ac:dyDescent="0.8">
      <c r="A883" s="46" t="s">
        <v>7307</v>
      </c>
      <c r="B883" s="46" t="str">
        <f>IFERROR(IF(A883="","",A883&amp;COUNTIF(A$2:A883,A883)),"")</f>
        <v>哲学・思想・言語59</v>
      </c>
      <c r="C883" s="49" t="s">
        <v>5667</v>
      </c>
      <c r="D883" s="50">
        <v>882</v>
      </c>
      <c r="F883" s="49" t="s">
        <v>28</v>
      </c>
      <c r="G883" s="49" t="s">
        <v>1602</v>
      </c>
      <c r="H883" s="49" t="s">
        <v>399</v>
      </c>
      <c r="K883" s="49" t="s">
        <v>5672</v>
      </c>
      <c r="L883" s="49" t="s">
        <v>663</v>
      </c>
      <c r="M883" s="49" t="s">
        <v>664</v>
      </c>
      <c r="O883" s="49" t="s">
        <v>5673</v>
      </c>
      <c r="P883" s="49" t="s">
        <v>5674</v>
      </c>
      <c r="Q883" s="50">
        <v>1700</v>
      </c>
      <c r="R883" s="50">
        <v>1870</v>
      </c>
      <c r="S883" s="49" t="s">
        <v>5675</v>
      </c>
      <c r="T883" s="49" t="s">
        <v>245</v>
      </c>
      <c r="U883" s="49" t="s">
        <v>5676</v>
      </c>
      <c r="V883" s="49" t="s">
        <v>2383</v>
      </c>
      <c r="Y883" s="50">
        <v>882</v>
      </c>
    </row>
    <row r="884" spans="1:25" x14ac:dyDescent="0.8">
      <c r="A884" s="46" t="s">
        <v>7307</v>
      </c>
      <c r="B884" s="46" t="str">
        <f>IFERROR(IF(A884="","",A884&amp;COUNTIF(A$2:A884,A884)),"")</f>
        <v>哲学・思想・言語60</v>
      </c>
      <c r="C884" s="49" t="s">
        <v>5667</v>
      </c>
      <c r="D884" s="50">
        <v>883</v>
      </c>
      <c r="F884" s="49" t="s">
        <v>28</v>
      </c>
      <c r="G884" s="49" t="s">
        <v>1602</v>
      </c>
      <c r="H884" s="49" t="s">
        <v>399</v>
      </c>
      <c r="K884" s="49" t="s">
        <v>5677</v>
      </c>
      <c r="L884" s="49" t="s">
        <v>4402</v>
      </c>
      <c r="M884" s="49" t="s">
        <v>4403</v>
      </c>
      <c r="O884" s="49" t="s">
        <v>5678</v>
      </c>
      <c r="P884" s="49" t="s">
        <v>5679</v>
      </c>
      <c r="Q884" s="50">
        <v>2200</v>
      </c>
      <c r="R884" s="50">
        <v>2420</v>
      </c>
      <c r="S884" s="49" t="s">
        <v>5680</v>
      </c>
      <c r="T884" s="49" t="s">
        <v>92</v>
      </c>
      <c r="U884" s="49" t="s">
        <v>5681</v>
      </c>
      <c r="V884" s="49" t="s">
        <v>2383</v>
      </c>
      <c r="Y884" s="50">
        <v>883</v>
      </c>
    </row>
    <row r="885" spans="1:25" x14ac:dyDescent="0.8">
      <c r="A885" s="46" t="s">
        <v>7307</v>
      </c>
      <c r="B885" s="46" t="str">
        <f>IFERROR(IF(A885="","",A885&amp;COUNTIF(A$2:A885,A885)),"")</f>
        <v>哲学・思想・言語61</v>
      </c>
      <c r="C885" s="49" t="s">
        <v>5667</v>
      </c>
      <c r="D885" s="50">
        <v>884</v>
      </c>
      <c r="F885" s="49" t="s">
        <v>28</v>
      </c>
      <c r="G885" s="49" t="s">
        <v>1602</v>
      </c>
      <c r="H885" s="49" t="s">
        <v>399</v>
      </c>
      <c r="K885" s="49" t="s">
        <v>5682</v>
      </c>
      <c r="L885" s="49" t="s">
        <v>1300</v>
      </c>
      <c r="M885" s="49" t="s">
        <v>1301</v>
      </c>
      <c r="O885" s="49" t="s">
        <v>1645</v>
      </c>
      <c r="P885" s="49" t="s">
        <v>1646</v>
      </c>
      <c r="Q885" s="50">
        <v>8510</v>
      </c>
      <c r="R885" s="50">
        <v>9361</v>
      </c>
      <c r="S885" s="49" t="s">
        <v>1647</v>
      </c>
      <c r="T885" s="49" t="s">
        <v>5683</v>
      </c>
      <c r="U885" s="49" t="s">
        <v>1648</v>
      </c>
      <c r="Y885" s="50">
        <v>884</v>
      </c>
    </row>
    <row r="886" spans="1:25" x14ac:dyDescent="0.8">
      <c r="A886" s="46" t="s">
        <v>7307</v>
      </c>
      <c r="B886" s="46" t="str">
        <f>IFERROR(IF(A886="","",A886&amp;COUNTIF(A$2:A886,A886)),"")</f>
        <v>哲学・思想・言語62</v>
      </c>
      <c r="C886" s="49" t="s">
        <v>5667</v>
      </c>
      <c r="D886" s="50">
        <v>885</v>
      </c>
      <c r="F886" s="49" t="s">
        <v>28</v>
      </c>
      <c r="G886" s="49" t="s">
        <v>1602</v>
      </c>
      <c r="H886" s="49" t="s">
        <v>399</v>
      </c>
      <c r="K886" s="49" t="s">
        <v>5684</v>
      </c>
      <c r="L886" s="49" t="s">
        <v>1300</v>
      </c>
      <c r="M886" s="49" t="s">
        <v>1301</v>
      </c>
      <c r="O886" s="49" t="s">
        <v>1649</v>
      </c>
      <c r="P886" s="49" t="s">
        <v>1650</v>
      </c>
      <c r="Q886" s="50">
        <v>6300</v>
      </c>
      <c r="R886" s="50">
        <v>6930</v>
      </c>
      <c r="S886" s="49" t="s">
        <v>1651</v>
      </c>
      <c r="T886" s="49" t="s">
        <v>1010</v>
      </c>
      <c r="U886" s="49" t="s">
        <v>1603</v>
      </c>
      <c r="Y886" s="50">
        <v>885</v>
      </c>
    </row>
    <row r="887" spans="1:25" x14ac:dyDescent="0.8">
      <c r="A887" s="46" t="s">
        <v>7307</v>
      </c>
      <c r="B887" s="46" t="str">
        <f>IFERROR(IF(A887="","",A887&amp;COUNTIF(A$2:A887,A887)),"")</f>
        <v>哲学・思想・言語63</v>
      </c>
      <c r="C887" s="49" t="s">
        <v>5667</v>
      </c>
      <c r="D887" s="50">
        <v>886</v>
      </c>
      <c r="F887" s="49" t="s">
        <v>28</v>
      </c>
      <c r="G887" s="49" t="s">
        <v>1602</v>
      </c>
      <c r="H887" s="49" t="s">
        <v>399</v>
      </c>
      <c r="K887" s="49" t="s">
        <v>5685</v>
      </c>
      <c r="L887" s="49" t="s">
        <v>1300</v>
      </c>
      <c r="M887" s="49" t="s">
        <v>1301</v>
      </c>
      <c r="O887" s="49" t="s">
        <v>1652</v>
      </c>
      <c r="P887" s="49" t="s">
        <v>1653</v>
      </c>
      <c r="Q887" s="50">
        <v>4400</v>
      </c>
      <c r="R887" s="50">
        <v>4840</v>
      </c>
      <c r="S887" s="49" t="s">
        <v>1654</v>
      </c>
      <c r="T887" s="49" t="s">
        <v>942</v>
      </c>
      <c r="U887" s="49" t="s">
        <v>1655</v>
      </c>
      <c r="Y887" s="50">
        <v>886</v>
      </c>
    </row>
    <row r="888" spans="1:25" x14ac:dyDescent="0.8">
      <c r="A888" s="46" t="s">
        <v>7307</v>
      </c>
      <c r="B888" s="46" t="str">
        <f>IFERROR(IF(A888="","",A888&amp;COUNTIF(A$2:A888,A888)),"")</f>
        <v>哲学・思想・言語64</v>
      </c>
      <c r="C888" s="49" t="s">
        <v>5667</v>
      </c>
      <c r="D888" s="50">
        <v>887</v>
      </c>
      <c r="F888" s="49" t="s">
        <v>28</v>
      </c>
      <c r="G888" s="49" t="s">
        <v>1602</v>
      </c>
      <c r="H888" s="49" t="s">
        <v>399</v>
      </c>
      <c r="K888" s="49" t="s">
        <v>5686</v>
      </c>
      <c r="L888" s="49" t="s">
        <v>263</v>
      </c>
      <c r="M888" s="49" t="s">
        <v>264</v>
      </c>
      <c r="O888" s="49" t="s">
        <v>5687</v>
      </c>
      <c r="P888" s="49" t="s">
        <v>5688</v>
      </c>
      <c r="Q888" s="50">
        <v>4200</v>
      </c>
      <c r="R888" s="50">
        <v>4620</v>
      </c>
      <c r="S888" s="49" t="s">
        <v>5689</v>
      </c>
      <c r="T888" s="49" t="s">
        <v>5063</v>
      </c>
      <c r="U888" s="49" t="s">
        <v>5690</v>
      </c>
      <c r="V888" s="49" t="s">
        <v>7291</v>
      </c>
      <c r="Y888" s="50">
        <v>887</v>
      </c>
    </row>
    <row r="889" spans="1:25" x14ac:dyDescent="0.8">
      <c r="A889" s="46" t="s">
        <v>7307</v>
      </c>
      <c r="B889" s="46" t="str">
        <f>IFERROR(IF(A889="","",A889&amp;COUNTIF(A$2:A889,A889)),"")</f>
        <v>哲学・思想・言語65</v>
      </c>
      <c r="C889" s="49" t="s">
        <v>5667</v>
      </c>
      <c r="D889" s="50">
        <v>888</v>
      </c>
      <c r="F889" s="49" t="s">
        <v>28</v>
      </c>
      <c r="G889" s="49" t="s">
        <v>1602</v>
      </c>
      <c r="H889" s="49" t="s">
        <v>399</v>
      </c>
      <c r="K889" s="49" t="s">
        <v>5691</v>
      </c>
      <c r="L889" s="49" t="s">
        <v>265</v>
      </c>
      <c r="M889" s="49" t="s">
        <v>266</v>
      </c>
      <c r="O889" s="49" t="s">
        <v>5692</v>
      </c>
      <c r="P889" s="49" t="s">
        <v>5693</v>
      </c>
      <c r="Q889" s="50">
        <v>7000</v>
      </c>
      <c r="R889" s="50">
        <v>7700</v>
      </c>
      <c r="S889" s="49" t="s">
        <v>5694</v>
      </c>
      <c r="T889" s="49" t="s">
        <v>92</v>
      </c>
      <c r="U889" s="49" t="s">
        <v>1582</v>
      </c>
      <c r="V889" s="49" t="s">
        <v>2383</v>
      </c>
      <c r="Y889" s="50">
        <v>888</v>
      </c>
    </row>
    <row r="890" spans="1:25" x14ac:dyDescent="0.8">
      <c r="A890" s="46" t="s">
        <v>7307</v>
      </c>
      <c r="B890" s="46" t="str">
        <f>IFERROR(IF(A890="","",A890&amp;COUNTIF(A$2:A890,A890)),"")</f>
        <v>哲学・思想・言語66</v>
      </c>
      <c r="C890" s="49" t="s">
        <v>5667</v>
      </c>
      <c r="D890" s="50">
        <v>889</v>
      </c>
      <c r="F890" s="49" t="s">
        <v>28</v>
      </c>
      <c r="G890" s="49" t="s">
        <v>1602</v>
      </c>
      <c r="H890" s="49" t="s">
        <v>399</v>
      </c>
      <c r="K890" s="49" t="s">
        <v>5695</v>
      </c>
      <c r="L890" s="49" t="s">
        <v>666</v>
      </c>
      <c r="M890" s="49" t="s">
        <v>667</v>
      </c>
      <c r="O890" s="49" t="s">
        <v>1656</v>
      </c>
      <c r="P890" s="49" t="s">
        <v>1657</v>
      </c>
      <c r="Q890" s="50">
        <v>15000</v>
      </c>
      <c r="R890" s="50">
        <v>16500</v>
      </c>
      <c r="S890" s="49" t="s">
        <v>1658</v>
      </c>
      <c r="T890" s="49" t="s">
        <v>943</v>
      </c>
      <c r="U890" s="49" t="s">
        <v>233</v>
      </c>
      <c r="Y890" s="50">
        <v>889</v>
      </c>
    </row>
    <row r="891" spans="1:25" x14ac:dyDescent="0.8">
      <c r="A891" s="46" t="s">
        <v>7307</v>
      </c>
      <c r="B891" s="46" t="str">
        <f>IFERROR(IF(A891="","",A891&amp;COUNTIF(A$2:A891,A891)),"")</f>
        <v>哲学・思想・言語67</v>
      </c>
      <c r="C891" s="49" t="s">
        <v>5667</v>
      </c>
      <c r="D891" s="50">
        <v>890</v>
      </c>
      <c r="F891" s="49" t="s">
        <v>28</v>
      </c>
      <c r="G891" s="49" t="s">
        <v>1602</v>
      </c>
      <c r="H891" s="49" t="s">
        <v>399</v>
      </c>
      <c r="K891" s="49" t="s">
        <v>5696</v>
      </c>
      <c r="L891" s="49" t="s">
        <v>1818</v>
      </c>
      <c r="M891" s="49" t="s">
        <v>1819</v>
      </c>
      <c r="O891" s="49" t="s">
        <v>5697</v>
      </c>
      <c r="P891" s="49" t="s">
        <v>5698</v>
      </c>
      <c r="Q891" s="50">
        <v>4500</v>
      </c>
      <c r="R891" s="50">
        <v>4950</v>
      </c>
      <c r="S891" s="49" t="s">
        <v>5699</v>
      </c>
      <c r="T891" s="49" t="s">
        <v>82</v>
      </c>
      <c r="U891" s="49" t="s">
        <v>83</v>
      </c>
      <c r="V891" s="49" t="s">
        <v>2383</v>
      </c>
      <c r="Y891" s="50">
        <v>890</v>
      </c>
    </row>
    <row r="892" spans="1:25" x14ac:dyDescent="0.8">
      <c r="A892" s="46" t="s">
        <v>7307</v>
      </c>
      <c r="B892" s="46" t="str">
        <f>IFERROR(IF(A892="","",A892&amp;COUNTIF(A$2:A892,A892)),"")</f>
        <v>哲学・思想・言語68</v>
      </c>
      <c r="C892" s="49" t="s">
        <v>5667</v>
      </c>
      <c r="D892" s="50">
        <v>891</v>
      </c>
      <c r="F892" s="49" t="s">
        <v>28</v>
      </c>
      <c r="G892" s="49" t="s">
        <v>1602</v>
      </c>
      <c r="H892" s="49" t="s">
        <v>399</v>
      </c>
      <c r="K892" s="49" t="s">
        <v>5700</v>
      </c>
      <c r="L892" s="49" t="s">
        <v>430</v>
      </c>
      <c r="M892" s="49" t="s">
        <v>431</v>
      </c>
      <c r="O892" s="49" t="s">
        <v>5701</v>
      </c>
      <c r="P892" s="49" t="s">
        <v>5702</v>
      </c>
      <c r="Q892" s="50">
        <v>7000</v>
      </c>
      <c r="R892" s="50">
        <v>7700</v>
      </c>
      <c r="S892" s="49" t="s">
        <v>5703</v>
      </c>
      <c r="T892" s="49" t="s">
        <v>74</v>
      </c>
      <c r="U892" s="49" t="s">
        <v>83</v>
      </c>
      <c r="V892" s="49" t="s">
        <v>2383</v>
      </c>
      <c r="Y892" s="50">
        <v>891</v>
      </c>
    </row>
    <row r="893" spans="1:25" x14ac:dyDescent="0.8">
      <c r="A893" s="46" t="s">
        <v>7307</v>
      </c>
      <c r="B893" s="46" t="str">
        <f>IFERROR(IF(A893="","",A893&amp;COUNTIF(A$2:A893,A893)),"")</f>
        <v>哲学・思想・言語69</v>
      </c>
      <c r="C893" s="49" t="s">
        <v>5667</v>
      </c>
      <c r="D893" s="50">
        <v>892</v>
      </c>
      <c r="F893" s="49" t="s">
        <v>28</v>
      </c>
      <c r="G893" s="49" t="s">
        <v>1602</v>
      </c>
      <c r="H893" s="49" t="s">
        <v>399</v>
      </c>
      <c r="K893" s="49" t="s">
        <v>5704</v>
      </c>
      <c r="L893" s="49" t="s">
        <v>430</v>
      </c>
      <c r="M893" s="49" t="s">
        <v>431</v>
      </c>
      <c r="O893" s="49" t="s">
        <v>5705</v>
      </c>
      <c r="P893" s="49" t="s">
        <v>5706</v>
      </c>
      <c r="Q893" s="50">
        <v>6800</v>
      </c>
      <c r="R893" s="50">
        <v>7480</v>
      </c>
      <c r="S893" s="49" t="s">
        <v>5707</v>
      </c>
      <c r="T893" s="49" t="s">
        <v>245</v>
      </c>
      <c r="U893" s="49" t="s">
        <v>615</v>
      </c>
      <c r="V893" s="49" t="s">
        <v>2383</v>
      </c>
      <c r="Y893" s="50">
        <v>892</v>
      </c>
    </row>
    <row r="894" spans="1:25" x14ac:dyDescent="0.8">
      <c r="A894" s="46" t="s">
        <v>7307</v>
      </c>
      <c r="B894" s="46" t="str">
        <f>IFERROR(IF(A894="","",A894&amp;COUNTIF(A$2:A894,A894)),"")</f>
        <v>哲学・思想・言語70</v>
      </c>
      <c r="C894" s="49" t="s">
        <v>5667</v>
      </c>
      <c r="D894" s="50">
        <v>893</v>
      </c>
      <c r="F894" s="49" t="s">
        <v>28</v>
      </c>
      <c r="G894" s="49" t="s">
        <v>1602</v>
      </c>
      <c r="H894" s="49" t="s">
        <v>399</v>
      </c>
      <c r="K894" s="49" t="s">
        <v>5708</v>
      </c>
      <c r="L894" s="49" t="s">
        <v>430</v>
      </c>
      <c r="M894" s="49" t="s">
        <v>431</v>
      </c>
      <c r="O894" s="49" t="s">
        <v>5709</v>
      </c>
      <c r="P894" s="49" t="s">
        <v>5710</v>
      </c>
      <c r="Q894" s="50">
        <v>6000</v>
      </c>
      <c r="R894" s="50">
        <v>6600</v>
      </c>
      <c r="S894" s="49" t="s">
        <v>5711</v>
      </c>
      <c r="T894" s="49" t="s">
        <v>74</v>
      </c>
      <c r="U894" s="49" t="s">
        <v>352</v>
      </c>
      <c r="V894" s="49" t="s">
        <v>2383</v>
      </c>
      <c r="Y894" s="50">
        <v>893</v>
      </c>
    </row>
    <row r="895" spans="1:25" x14ac:dyDescent="0.8">
      <c r="A895" s="46" t="s">
        <v>7307</v>
      </c>
      <c r="B895" s="46" t="str">
        <f>IFERROR(IF(A895="","",A895&amp;COUNTIF(A$2:A895,A895)),"")</f>
        <v>哲学・思想・言語71</v>
      </c>
      <c r="C895" s="49" t="s">
        <v>5667</v>
      </c>
      <c r="D895" s="50">
        <v>894</v>
      </c>
      <c r="F895" s="49" t="s">
        <v>28</v>
      </c>
      <c r="G895" s="49" t="s">
        <v>1602</v>
      </c>
      <c r="H895" s="49" t="s">
        <v>399</v>
      </c>
      <c r="K895" s="49" t="s">
        <v>5712</v>
      </c>
      <c r="L895" s="49" t="s">
        <v>430</v>
      </c>
      <c r="M895" s="49" t="s">
        <v>431</v>
      </c>
      <c r="O895" s="49" t="s">
        <v>5713</v>
      </c>
      <c r="P895" s="49" t="s">
        <v>5714</v>
      </c>
      <c r="Q895" s="50">
        <v>45000</v>
      </c>
      <c r="R895" s="50">
        <v>49500</v>
      </c>
      <c r="S895" s="49" t="s">
        <v>5715</v>
      </c>
      <c r="T895" s="49" t="s">
        <v>1287</v>
      </c>
      <c r="U895" s="49" t="s">
        <v>5716</v>
      </c>
      <c r="V895" s="49" t="s">
        <v>2383</v>
      </c>
      <c r="Y895" s="50">
        <v>894</v>
      </c>
    </row>
    <row r="896" spans="1:25" x14ac:dyDescent="0.8">
      <c r="A896" s="46" t="s">
        <v>7307</v>
      </c>
      <c r="B896" s="46" t="str">
        <f>IFERROR(IF(A896="","",A896&amp;COUNTIF(A$2:A896,A896)),"")</f>
        <v>哲学・思想・言語72</v>
      </c>
      <c r="C896" s="49" t="s">
        <v>5667</v>
      </c>
      <c r="D896" s="50">
        <v>895</v>
      </c>
      <c r="F896" s="49" t="s">
        <v>28</v>
      </c>
      <c r="G896" s="49" t="s">
        <v>1602</v>
      </c>
      <c r="H896" s="49" t="s">
        <v>399</v>
      </c>
      <c r="L896" s="49" t="s">
        <v>932</v>
      </c>
      <c r="M896" s="49" t="s">
        <v>933</v>
      </c>
      <c r="O896" s="49" t="s">
        <v>5717</v>
      </c>
      <c r="P896" s="49" t="s">
        <v>5718</v>
      </c>
      <c r="Q896" s="50">
        <v>572000</v>
      </c>
      <c r="R896" s="50">
        <v>629200</v>
      </c>
      <c r="S896" s="49" t="s">
        <v>5719</v>
      </c>
      <c r="T896" s="49" t="s">
        <v>1246</v>
      </c>
      <c r="U896" s="49" t="s">
        <v>5720</v>
      </c>
      <c r="V896" s="49" t="s">
        <v>7291</v>
      </c>
      <c r="Y896" s="50">
        <v>895</v>
      </c>
    </row>
    <row r="897" spans="1:25" x14ac:dyDescent="0.8">
      <c r="A897" s="46" t="s">
        <v>7307</v>
      </c>
      <c r="B897" s="46" t="str">
        <f>IFERROR(IF(A897="","",A897&amp;COUNTIF(A$2:A897,A897)),"")</f>
        <v>哲学・思想・言語73</v>
      </c>
      <c r="C897" s="49" t="s">
        <v>5667</v>
      </c>
      <c r="D897" s="50">
        <v>896</v>
      </c>
      <c r="F897" s="49" t="s">
        <v>28</v>
      </c>
      <c r="G897" s="49" t="s">
        <v>1602</v>
      </c>
      <c r="H897" s="49" t="s">
        <v>399</v>
      </c>
      <c r="K897" s="49" t="s">
        <v>5721</v>
      </c>
      <c r="L897" s="49" t="s">
        <v>457</v>
      </c>
      <c r="M897" s="49" t="s">
        <v>458</v>
      </c>
      <c r="O897" s="49" t="s">
        <v>5722</v>
      </c>
      <c r="P897" s="49" t="s">
        <v>5723</v>
      </c>
      <c r="Q897" s="50">
        <v>3000</v>
      </c>
      <c r="R897" s="50">
        <v>3300</v>
      </c>
      <c r="S897" s="49" t="s">
        <v>5724</v>
      </c>
      <c r="T897" s="49" t="s">
        <v>5270</v>
      </c>
      <c r="U897" s="49" t="s">
        <v>5725</v>
      </c>
      <c r="V897" s="49" t="s">
        <v>2383</v>
      </c>
      <c r="Y897" s="50">
        <v>896</v>
      </c>
    </row>
    <row r="898" spans="1:25" x14ac:dyDescent="0.8">
      <c r="A898" s="46" t="s">
        <v>7307</v>
      </c>
      <c r="B898" s="46" t="str">
        <f>IFERROR(IF(A898="","",A898&amp;COUNTIF(A$2:A898,A898)),"")</f>
        <v>哲学・思想・言語74</v>
      </c>
      <c r="C898" s="49" t="s">
        <v>5726</v>
      </c>
      <c r="D898" s="50">
        <v>897</v>
      </c>
      <c r="F898" s="49" t="s">
        <v>28</v>
      </c>
      <c r="G898" s="49" t="s">
        <v>1602</v>
      </c>
      <c r="H898" s="49" t="s">
        <v>399</v>
      </c>
      <c r="K898" s="49" t="s">
        <v>5727</v>
      </c>
      <c r="L898" s="49" t="s">
        <v>159</v>
      </c>
      <c r="M898" s="49" t="s">
        <v>160</v>
      </c>
      <c r="O898" s="49" t="s">
        <v>435</v>
      </c>
      <c r="P898" s="49" t="s">
        <v>436</v>
      </c>
      <c r="Q898" s="50">
        <v>20000</v>
      </c>
      <c r="R898" s="50">
        <v>22000</v>
      </c>
      <c r="S898" s="49" t="s">
        <v>437</v>
      </c>
      <c r="T898" s="49" t="s">
        <v>161</v>
      </c>
      <c r="U898" s="49" t="s">
        <v>438</v>
      </c>
      <c r="Y898" s="50">
        <v>897</v>
      </c>
    </row>
    <row r="899" spans="1:25" x14ac:dyDescent="0.8">
      <c r="A899" s="46" t="s">
        <v>7307</v>
      </c>
      <c r="B899" s="46" t="str">
        <f>IFERROR(IF(A899="","",A899&amp;COUNTIF(A$2:A899,A899)),"")</f>
        <v>哲学・思想・言語75</v>
      </c>
      <c r="C899" s="49" t="s">
        <v>5726</v>
      </c>
      <c r="D899" s="50">
        <v>898</v>
      </c>
      <c r="F899" s="49" t="s">
        <v>28</v>
      </c>
      <c r="G899" s="49" t="s">
        <v>1602</v>
      </c>
      <c r="H899" s="49" t="s">
        <v>399</v>
      </c>
      <c r="K899" s="49" t="s">
        <v>5728</v>
      </c>
      <c r="L899" s="49" t="s">
        <v>159</v>
      </c>
      <c r="M899" s="49" t="s">
        <v>160</v>
      </c>
      <c r="O899" s="49" t="s">
        <v>1659</v>
      </c>
      <c r="P899" s="49" t="s">
        <v>1660</v>
      </c>
      <c r="Q899" s="50">
        <v>20000</v>
      </c>
      <c r="R899" s="50">
        <v>22000</v>
      </c>
      <c r="S899" s="49" t="s">
        <v>1661</v>
      </c>
      <c r="T899" s="49" t="s">
        <v>1545</v>
      </c>
      <c r="U899" s="49" t="s">
        <v>1662</v>
      </c>
      <c r="Y899" s="50">
        <v>898</v>
      </c>
    </row>
    <row r="900" spans="1:25" x14ac:dyDescent="0.8">
      <c r="A900" s="46" t="s">
        <v>7307</v>
      </c>
      <c r="B900" s="46" t="str">
        <f>IFERROR(IF(A900="","",A900&amp;COUNTIF(A$2:A900,A900)),"")</f>
        <v>哲学・思想・言語76</v>
      </c>
      <c r="C900" s="49" t="s">
        <v>5726</v>
      </c>
      <c r="D900" s="50">
        <v>899</v>
      </c>
      <c r="F900" s="49" t="s">
        <v>28</v>
      </c>
      <c r="G900" s="49" t="s">
        <v>1602</v>
      </c>
      <c r="H900" s="49" t="s">
        <v>399</v>
      </c>
      <c r="K900" s="49" t="s">
        <v>5729</v>
      </c>
      <c r="L900" s="49" t="s">
        <v>159</v>
      </c>
      <c r="M900" s="49" t="s">
        <v>160</v>
      </c>
      <c r="O900" s="49" t="s">
        <v>1663</v>
      </c>
      <c r="P900" s="49" t="s">
        <v>1664</v>
      </c>
      <c r="Q900" s="50">
        <v>20000</v>
      </c>
      <c r="R900" s="50">
        <v>22000</v>
      </c>
      <c r="S900" s="49" t="s">
        <v>1665</v>
      </c>
      <c r="T900" s="49" t="s">
        <v>1010</v>
      </c>
      <c r="U900" s="49" t="s">
        <v>1666</v>
      </c>
      <c r="Y900" s="50">
        <v>899</v>
      </c>
    </row>
    <row r="901" spans="1:25" x14ac:dyDescent="0.8">
      <c r="A901" s="46" t="s">
        <v>7307</v>
      </c>
      <c r="B901" s="46" t="str">
        <f>IFERROR(IF(A901="","",A901&amp;COUNTIF(A$2:A901,A901)),"")</f>
        <v>哲学・思想・言語77</v>
      </c>
      <c r="C901" s="49" t="s">
        <v>5726</v>
      </c>
      <c r="D901" s="50">
        <v>900</v>
      </c>
      <c r="F901" s="49" t="s">
        <v>28</v>
      </c>
      <c r="G901" s="49" t="s">
        <v>1602</v>
      </c>
      <c r="H901" s="49" t="s">
        <v>399</v>
      </c>
      <c r="K901" s="49" t="s">
        <v>5730</v>
      </c>
      <c r="L901" s="49" t="s">
        <v>159</v>
      </c>
      <c r="M901" s="49" t="s">
        <v>160</v>
      </c>
      <c r="O901" s="49" t="s">
        <v>1667</v>
      </c>
      <c r="P901" s="49" t="s">
        <v>1668</v>
      </c>
      <c r="Q901" s="50">
        <v>22000</v>
      </c>
      <c r="R901" s="50">
        <v>24200</v>
      </c>
      <c r="S901" s="49" t="s">
        <v>1669</v>
      </c>
      <c r="T901" s="49" t="s">
        <v>1160</v>
      </c>
      <c r="U901" s="49" t="s">
        <v>1670</v>
      </c>
      <c r="Y901" s="50">
        <v>900</v>
      </c>
    </row>
    <row r="902" spans="1:25" x14ac:dyDescent="0.8">
      <c r="A902" s="46" t="s">
        <v>7307</v>
      </c>
      <c r="B902" s="46" t="str">
        <f>IFERROR(IF(A902="","",A902&amp;COUNTIF(A$2:A902,A902)),"")</f>
        <v>哲学・思想・言語78</v>
      </c>
      <c r="C902" s="49" t="s">
        <v>5726</v>
      </c>
      <c r="D902" s="50">
        <v>901</v>
      </c>
      <c r="F902" s="49" t="s">
        <v>28</v>
      </c>
      <c r="G902" s="49" t="s">
        <v>1602</v>
      </c>
      <c r="H902" s="49" t="s">
        <v>399</v>
      </c>
      <c r="K902" s="49" t="s">
        <v>5731</v>
      </c>
      <c r="L902" s="49" t="s">
        <v>440</v>
      </c>
      <c r="M902" s="49" t="s">
        <v>441</v>
      </c>
      <c r="O902" s="49" t="s">
        <v>442</v>
      </c>
      <c r="P902" s="49" t="s">
        <v>443</v>
      </c>
      <c r="Q902" s="50">
        <v>3500</v>
      </c>
      <c r="R902" s="50">
        <v>3850</v>
      </c>
      <c r="S902" s="49" t="s">
        <v>444</v>
      </c>
      <c r="T902" s="49" t="s">
        <v>92</v>
      </c>
      <c r="U902" s="49" t="s">
        <v>445</v>
      </c>
      <c r="Y902" s="50">
        <v>901</v>
      </c>
    </row>
    <row r="903" spans="1:25" x14ac:dyDescent="0.8">
      <c r="A903" s="46" t="s">
        <v>7307</v>
      </c>
      <c r="B903" s="46" t="str">
        <f>IFERROR(IF(A903="","",A903&amp;COUNTIF(A$2:A903,A903)),"")</f>
        <v>哲学・思想・言語79</v>
      </c>
      <c r="C903" s="49" t="s">
        <v>5726</v>
      </c>
      <c r="D903" s="50">
        <v>902</v>
      </c>
      <c r="F903" s="49" t="s">
        <v>28</v>
      </c>
      <c r="G903" s="49" t="s">
        <v>1602</v>
      </c>
      <c r="H903" s="49" t="s">
        <v>399</v>
      </c>
      <c r="K903" s="49" t="s">
        <v>5732</v>
      </c>
      <c r="L903" s="49" t="s">
        <v>628</v>
      </c>
      <c r="M903" s="49" t="s">
        <v>629</v>
      </c>
      <c r="O903" s="49" t="s">
        <v>1671</v>
      </c>
      <c r="P903" s="49" t="s">
        <v>1672</v>
      </c>
      <c r="Q903" s="50">
        <v>8500</v>
      </c>
      <c r="R903" s="50">
        <v>9350</v>
      </c>
      <c r="S903" s="49" t="s">
        <v>1673</v>
      </c>
      <c r="T903" s="49" t="s">
        <v>1674</v>
      </c>
      <c r="U903" s="49" t="s">
        <v>1675</v>
      </c>
      <c r="Y903" s="50">
        <v>902</v>
      </c>
    </row>
    <row r="904" spans="1:25" x14ac:dyDescent="0.8">
      <c r="A904" s="46" t="s">
        <v>7307</v>
      </c>
      <c r="B904" s="46" t="str">
        <f>IFERROR(IF(A904="","",A904&amp;COUNTIF(A$2:A904,A904)),"")</f>
        <v>哲学・思想・言語80</v>
      </c>
      <c r="C904" s="49" t="s">
        <v>5726</v>
      </c>
      <c r="D904" s="50">
        <v>903</v>
      </c>
      <c r="F904" s="49" t="s">
        <v>28</v>
      </c>
      <c r="G904" s="49" t="s">
        <v>1602</v>
      </c>
      <c r="H904" s="49" t="s">
        <v>399</v>
      </c>
      <c r="L904" s="49" t="s">
        <v>446</v>
      </c>
      <c r="M904" s="49" t="s">
        <v>447</v>
      </c>
      <c r="O904" s="49" t="s">
        <v>5733</v>
      </c>
      <c r="P904" s="49" t="s">
        <v>5734</v>
      </c>
      <c r="Q904" s="50">
        <v>237000</v>
      </c>
      <c r="R904" s="50">
        <v>260700</v>
      </c>
      <c r="S904" s="49" t="s">
        <v>5735</v>
      </c>
      <c r="T904" s="49" t="s">
        <v>5736</v>
      </c>
      <c r="U904" s="49" t="s">
        <v>5737</v>
      </c>
      <c r="V904" s="49" t="s">
        <v>7291</v>
      </c>
      <c r="Y904" s="50">
        <v>903</v>
      </c>
    </row>
    <row r="905" spans="1:25" x14ac:dyDescent="0.8">
      <c r="A905" s="46" t="s">
        <v>7307</v>
      </c>
      <c r="B905" s="46" t="str">
        <f>IFERROR(IF(A905="","",A905&amp;COUNTIF(A$2:A905,A905)),"")</f>
        <v>哲学・思想・言語81</v>
      </c>
      <c r="C905" s="49" t="s">
        <v>5726</v>
      </c>
      <c r="D905" s="50">
        <v>904</v>
      </c>
      <c r="F905" s="49" t="s">
        <v>28</v>
      </c>
      <c r="G905" s="49" t="s">
        <v>1602</v>
      </c>
      <c r="H905" s="49" t="s">
        <v>399</v>
      </c>
      <c r="L905" s="49" t="s">
        <v>446</v>
      </c>
      <c r="M905" s="49" t="s">
        <v>447</v>
      </c>
      <c r="O905" s="49" t="s">
        <v>5738</v>
      </c>
      <c r="P905" s="49" t="s">
        <v>5739</v>
      </c>
      <c r="Q905" s="50">
        <v>20500</v>
      </c>
      <c r="R905" s="50">
        <v>22550</v>
      </c>
      <c r="S905" s="49" t="s">
        <v>5740</v>
      </c>
      <c r="T905" s="49" t="s">
        <v>5741</v>
      </c>
      <c r="U905" s="49" t="s">
        <v>5742</v>
      </c>
      <c r="V905" s="49" t="s">
        <v>7291</v>
      </c>
      <c r="Y905" s="50">
        <v>904</v>
      </c>
    </row>
    <row r="906" spans="1:25" x14ac:dyDescent="0.8">
      <c r="A906" s="46" t="s">
        <v>7310</v>
      </c>
      <c r="B906" s="46" t="str">
        <f>IFERROR(IF(A906="","",A906&amp;COUNTIF(A$2:A906,A906)),"")</f>
        <v>宗教16</v>
      </c>
      <c r="C906" s="49" t="s">
        <v>5726</v>
      </c>
      <c r="D906" s="50">
        <v>905</v>
      </c>
      <c r="F906" s="49" t="s">
        <v>30</v>
      </c>
      <c r="G906" s="49" t="s">
        <v>1676</v>
      </c>
      <c r="H906" s="49" t="s">
        <v>448</v>
      </c>
      <c r="K906" s="49" t="s">
        <v>5743</v>
      </c>
      <c r="L906" s="49" t="s">
        <v>449</v>
      </c>
      <c r="M906" s="49" t="s">
        <v>450</v>
      </c>
      <c r="O906" s="49" t="s">
        <v>5744</v>
      </c>
      <c r="P906" s="49" t="s">
        <v>451</v>
      </c>
      <c r="Q906" s="50">
        <v>9000</v>
      </c>
      <c r="R906" s="50">
        <v>9900</v>
      </c>
      <c r="S906" s="49" t="s">
        <v>452</v>
      </c>
      <c r="T906" s="49" t="s">
        <v>245</v>
      </c>
      <c r="U906" s="49" t="s">
        <v>453</v>
      </c>
      <c r="Y906" s="50">
        <v>905</v>
      </c>
    </row>
    <row r="907" spans="1:25" x14ac:dyDescent="0.8">
      <c r="A907" s="46" t="s">
        <v>7310</v>
      </c>
      <c r="B907" s="46" t="str">
        <f>IFERROR(IF(A907="","",A907&amp;COUNTIF(A$2:A907,A907)),"")</f>
        <v>宗教17</v>
      </c>
      <c r="C907" s="49" t="s">
        <v>5726</v>
      </c>
      <c r="D907" s="50">
        <v>906</v>
      </c>
      <c r="F907" s="49" t="s">
        <v>30</v>
      </c>
      <c r="G907" s="49" t="s">
        <v>1676</v>
      </c>
      <c r="H907" s="49" t="s">
        <v>448</v>
      </c>
      <c r="K907" s="49" t="s">
        <v>5745</v>
      </c>
      <c r="L907" s="49" t="s">
        <v>854</v>
      </c>
      <c r="M907" s="49" t="s">
        <v>855</v>
      </c>
      <c r="O907" s="49" t="s">
        <v>5746</v>
      </c>
      <c r="P907" s="49" t="s">
        <v>5747</v>
      </c>
      <c r="Q907" s="50">
        <v>22000</v>
      </c>
      <c r="R907" s="50">
        <v>24200</v>
      </c>
      <c r="S907" s="49" t="s">
        <v>5748</v>
      </c>
      <c r="T907" s="49" t="s">
        <v>5063</v>
      </c>
      <c r="U907" s="49" t="s">
        <v>1162</v>
      </c>
      <c r="V907" s="49" t="s">
        <v>2383</v>
      </c>
      <c r="Y907" s="50">
        <v>906</v>
      </c>
    </row>
    <row r="908" spans="1:25" x14ac:dyDescent="0.8">
      <c r="A908" s="46" t="s">
        <v>7310</v>
      </c>
      <c r="B908" s="46" t="str">
        <f>IFERROR(IF(A908="","",A908&amp;COUNTIF(A$2:A908,A908)),"")</f>
        <v>宗教18</v>
      </c>
      <c r="C908" s="49" t="s">
        <v>5726</v>
      </c>
      <c r="D908" s="50">
        <v>907</v>
      </c>
      <c r="F908" s="49" t="s">
        <v>30</v>
      </c>
      <c r="G908" s="49" t="s">
        <v>1676</v>
      </c>
      <c r="H908" s="49" t="s">
        <v>448</v>
      </c>
      <c r="K908" s="49" t="s">
        <v>5749</v>
      </c>
      <c r="L908" s="49" t="s">
        <v>424</v>
      </c>
      <c r="M908" s="49" t="s">
        <v>425</v>
      </c>
      <c r="O908" s="49" t="s">
        <v>5750</v>
      </c>
      <c r="P908" s="49" t="s">
        <v>5751</v>
      </c>
      <c r="Q908" s="50">
        <v>4000</v>
      </c>
      <c r="R908" s="50">
        <v>4400</v>
      </c>
      <c r="S908" s="49" t="s">
        <v>5752</v>
      </c>
      <c r="T908" s="49" t="s">
        <v>5044</v>
      </c>
      <c r="U908" s="49" t="s">
        <v>5753</v>
      </c>
      <c r="V908" s="49" t="s">
        <v>2383</v>
      </c>
      <c r="Y908" s="50">
        <v>907</v>
      </c>
    </row>
    <row r="909" spans="1:25" x14ac:dyDescent="0.8">
      <c r="A909" s="46" t="s">
        <v>7310</v>
      </c>
      <c r="B909" s="46" t="str">
        <f>IFERROR(IF(A909="","",A909&amp;COUNTIF(A$2:A909,A909)),"")</f>
        <v>宗教19</v>
      </c>
      <c r="C909" s="49" t="s">
        <v>5726</v>
      </c>
      <c r="D909" s="50">
        <v>908</v>
      </c>
      <c r="F909" s="49" t="s">
        <v>30</v>
      </c>
      <c r="G909" s="49" t="s">
        <v>1676</v>
      </c>
      <c r="H909" s="49" t="s">
        <v>448</v>
      </c>
      <c r="K909" s="49" t="s">
        <v>5754</v>
      </c>
      <c r="L909" s="49" t="s">
        <v>390</v>
      </c>
      <c r="M909" s="49" t="s">
        <v>391</v>
      </c>
      <c r="O909" s="49" t="s">
        <v>1677</v>
      </c>
      <c r="P909" s="49" t="s">
        <v>5755</v>
      </c>
      <c r="Q909" s="50">
        <v>4000</v>
      </c>
      <c r="R909" s="50">
        <v>4400</v>
      </c>
      <c r="S909" s="49" t="s">
        <v>1678</v>
      </c>
      <c r="T909" s="49" t="s">
        <v>1158</v>
      </c>
      <c r="U909" s="49" t="s">
        <v>800</v>
      </c>
      <c r="Y909" s="50">
        <v>908</v>
      </c>
    </row>
    <row r="910" spans="1:25" x14ac:dyDescent="0.8">
      <c r="A910" s="46" t="s">
        <v>7310</v>
      </c>
      <c r="B910" s="46" t="str">
        <f>IFERROR(IF(A910="","",A910&amp;COUNTIF(A$2:A910,A910)),"")</f>
        <v>宗教20</v>
      </c>
      <c r="C910" s="49" t="s">
        <v>5726</v>
      </c>
      <c r="D910" s="50">
        <v>909</v>
      </c>
      <c r="F910" s="49" t="s">
        <v>30</v>
      </c>
      <c r="G910" s="49" t="s">
        <v>1676</v>
      </c>
      <c r="H910" s="49" t="s">
        <v>448</v>
      </c>
      <c r="K910" s="49" t="s">
        <v>5756</v>
      </c>
      <c r="L910" s="49" t="s">
        <v>390</v>
      </c>
      <c r="M910" s="49" t="s">
        <v>391</v>
      </c>
      <c r="O910" s="49" t="s">
        <v>1679</v>
      </c>
      <c r="P910" s="49" t="s">
        <v>5757</v>
      </c>
      <c r="Q910" s="50">
        <v>22000</v>
      </c>
      <c r="R910" s="50">
        <v>24200</v>
      </c>
      <c r="S910" s="49" t="s">
        <v>1680</v>
      </c>
      <c r="T910" s="49" t="s">
        <v>982</v>
      </c>
      <c r="U910" s="49" t="s">
        <v>1681</v>
      </c>
      <c r="Y910" s="50">
        <v>909</v>
      </c>
    </row>
    <row r="911" spans="1:25" x14ac:dyDescent="0.8">
      <c r="A911" s="46" t="s">
        <v>7310</v>
      </c>
      <c r="B911" s="46" t="str">
        <f>IFERROR(IF(A911="","",A911&amp;COUNTIF(A$2:A911,A911)),"")</f>
        <v>宗教21</v>
      </c>
      <c r="C911" s="49" t="s">
        <v>5726</v>
      </c>
      <c r="D911" s="50">
        <v>910</v>
      </c>
      <c r="F911" s="49" t="s">
        <v>30</v>
      </c>
      <c r="G911" s="49" t="s">
        <v>1676</v>
      </c>
      <c r="H911" s="49" t="s">
        <v>448</v>
      </c>
      <c r="K911" s="49" t="s">
        <v>5758</v>
      </c>
      <c r="L911" s="49" t="s">
        <v>591</v>
      </c>
      <c r="M911" s="49" t="s">
        <v>592</v>
      </c>
      <c r="O911" s="49" t="s">
        <v>5759</v>
      </c>
      <c r="P911" s="49" t="s">
        <v>5760</v>
      </c>
      <c r="Q911" s="50">
        <v>9000</v>
      </c>
      <c r="R911" s="50">
        <v>9900</v>
      </c>
      <c r="S911" s="49" t="s">
        <v>5761</v>
      </c>
      <c r="T911" s="49" t="s">
        <v>5063</v>
      </c>
      <c r="U911" s="49" t="s">
        <v>1821</v>
      </c>
      <c r="V911" s="49" t="s">
        <v>2383</v>
      </c>
      <c r="Y911" s="50">
        <v>910</v>
      </c>
    </row>
    <row r="912" spans="1:25" x14ac:dyDescent="0.8">
      <c r="A912" s="46" t="s">
        <v>7310</v>
      </c>
      <c r="B912" s="46" t="str">
        <f>IFERROR(IF(A912="","",A912&amp;COUNTIF(A$2:A912,A912)),"")</f>
        <v>宗教22</v>
      </c>
      <c r="C912" s="49" t="s">
        <v>5726</v>
      </c>
      <c r="D912" s="50">
        <v>911</v>
      </c>
      <c r="F912" s="49" t="s">
        <v>30</v>
      </c>
      <c r="G912" s="49" t="s">
        <v>1676</v>
      </c>
      <c r="H912" s="49" t="s">
        <v>448</v>
      </c>
      <c r="K912" s="49" t="s">
        <v>5762</v>
      </c>
      <c r="L912" s="49" t="s">
        <v>457</v>
      </c>
      <c r="M912" s="49" t="s">
        <v>458</v>
      </c>
      <c r="O912" s="49" t="s">
        <v>5763</v>
      </c>
      <c r="P912" s="49" t="s">
        <v>3372</v>
      </c>
      <c r="Q912" s="50">
        <v>7000</v>
      </c>
      <c r="R912" s="50">
        <v>7700</v>
      </c>
      <c r="S912" s="49" t="s">
        <v>5764</v>
      </c>
      <c r="T912" s="49" t="s">
        <v>5044</v>
      </c>
      <c r="U912" s="49" t="s">
        <v>2654</v>
      </c>
      <c r="V912" s="49" t="s">
        <v>7291</v>
      </c>
      <c r="Y912" s="50">
        <v>911</v>
      </c>
    </row>
    <row r="913" spans="1:25" x14ac:dyDescent="0.8">
      <c r="A913" s="46" t="s">
        <v>7310</v>
      </c>
      <c r="B913" s="46" t="str">
        <f>IFERROR(IF(A913="","",A913&amp;COUNTIF(A$2:A913,A913)),"")</f>
        <v>宗教23</v>
      </c>
      <c r="C913" s="49" t="s">
        <v>5765</v>
      </c>
      <c r="D913" s="50">
        <v>912</v>
      </c>
      <c r="F913" s="49" t="s">
        <v>30</v>
      </c>
      <c r="G913" s="49" t="s">
        <v>1676</v>
      </c>
      <c r="H913" s="49" t="s">
        <v>448</v>
      </c>
      <c r="K913" s="49" t="s">
        <v>5766</v>
      </c>
      <c r="L913" s="49" t="s">
        <v>457</v>
      </c>
      <c r="M913" s="49" t="s">
        <v>458</v>
      </c>
      <c r="O913" s="49" t="s">
        <v>5767</v>
      </c>
      <c r="P913" s="49" t="s">
        <v>5768</v>
      </c>
      <c r="Q913" s="50">
        <v>4500</v>
      </c>
      <c r="R913" s="50">
        <v>4950</v>
      </c>
      <c r="S913" s="49" t="s">
        <v>5769</v>
      </c>
      <c r="T913" s="49" t="s">
        <v>5346</v>
      </c>
      <c r="U913" s="49" t="s">
        <v>86</v>
      </c>
      <c r="V913" s="49" t="s">
        <v>2383</v>
      </c>
      <c r="Y913" s="50">
        <v>912</v>
      </c>
    </row>
    <row r="914" spans="1:25" x14ac:dyDescent="0.8">
      <c r="A914" s="46" t="s">
        <v>7310</v>
      </c>
      <c r="B914" s="46" t="str">
        <f>IFERROR(IF(A914="","",A914&amp;COUNTIF(A$2:A914,A914)),"")</f>
        <v>宗教24</v>
      </c>
      <c r="C914" s="49" t="s">
        <v>5765</v>
      </c>
      <c r="D914" s="50">
        <v>913</v>
      </c>
      <c r="F914" s="49" t="s">
        <v>30</v>
      </c>
      <c r="G914" s="49" t="s">
        <v>1676</v>
      </c>
      <c r="H914" s="49" t="s">
        <v>448</v>
      </c>
      <c r="K914" s="49" t="s">
        <v>5770</v>
      </c>
      <c r="L914" s="49" t="s">
        <v>457</v>
      </c>
      <c r="M914" s="49" t="s">
        <v>458</v>
      </c>
      <c r="O914" s="49" t="s">
        <v>5771</v>
      </c>
      <c r="P914" s="49" t="s">
        <v>5772</v>
      </c>
      <c r="Q914" s="50">
        <v>4000</v>
      </c>
      <c r="R914" s="50">
        <v>4400</v>
      </c>
      <c r="S914" s="49" t="s">
        <v>5773</v>
      </c>
      <c r="T914" s="49" t="s">
        <v>5049</v>
      </c>
      <c r="U914" s="49" t="s">
        <v>5774</v>
      </c>
      <c r="V914" s="49" t="s">
        <v>2383</v>
      </c>
      <c r="Y914" s="50">
        <v>913</v>
      </c>
    </row>
    <row r="915" spans="1:25" x14ac:dyDescent="0.8">
      <c r="A915" s="46" t="s">
        <v>7310</v>
      </c>
      <c r="B915" s="46" t="str">
        <f>IFERROR(IF(A915="","",A915&amp;COUNTIF(A$2:A915,A915)),"")</f>
        <v>宗教25</v>
      </c>
      <c r="C915" s="49" t="s">
        <v>5765</v>
      </c>
      <c r="D915" s="50">
        <v>914</v>
      </c>
      <c r="F915" s="49" t="s">
        <v>30</v>
      </c>
      <c r="G915" s="49" t="s">
        <v>1676</v>
      </c>
      <c r="H915" s="49" t="s">
        <v>448</v>
      </c>
      <c r="K915" s="49" t="s">
        <v>5775</v>
      </c>
      <c r="L915" s="49" t="s">
        <v>457</v>
      </c>
      <c r="M915" s="49" t="s">
        <v>458</v>
      </c>
      <c r="O915" s="49" t="s">
        <v>5776</v>
      </c>
      <c r="P915" s="49" t="s">
        <v>5777</v>
      </c>
      <c r="Q915" s="50">
        <v>5000</v>
      </c>
      <c r="R915" s="50">
        <v>5500</v>
      </c>
      <c r="S915" s="49" t="s">
        <v>5778</v>
      </c>
      <c r="T915" s="49" t="s">
        <v>5049</v>
      </c>
      <c r="U915" s="49" t="s">
        <v>131</v>
      </c>
      <c r="V915" s="49" t="s">
        <v>2383</v>
      </c>
      <c r="Y915" s="50">
        <v>914</v>
      </c>
    </row>
    <row r="916" spans="1:25" x14ac:dyDescent="0.8">
      <c r="A916" s="46" t="s">
        <v>7310</v>
      </c>
      <c r="B916" s="46" t="str">
        <f>IFERROR(IF(A916="","",A916&amp;COUNTIF(A$2:A916,A916)),"")</f>
        <v>宗教26</v>
      </c>
      <c r="C916" s="49" t="s">
        <v>5765</v>
      </c>
      <c r="D916" s="50">
        <v>915</v>
      </c>
      <c r="F916" s="49" t="s">
        <v>30</v>
      </c>
      <c r="G916" s="49" t="s">
        <v>1676</v>
      </c>
      <c r="H916" s="49" t="s">
        <v>448</v>
      </c>
      <c r="K916" s="49" t="s">
        <v>5779</v>
      </c>
      <c r="L916" s="49" t="s">
        <v>457</v>
      </c>
      <c r="M916" s="49" t="s">
        <v>458</v>
      </c>
      <c r="O916" s="49" t="s">
        <v>5780</v>
      </c>
      <c r="P916" s="49" t="s">
        <v>5781</v>
      </c>
      <c r="Q916" s="50">
        <v>20000</v>
      </c>
      <c r="R916" s="50">
        <v>22000</v>
      </c>
      <c r="S916" s="49" t="s">
        <v>5782</v>
      </c>
      <c r="T916" s="49" t="s">
        <v>5049</v>
      </c>
      <c r="U916" s="49" t="s">
        <v>5783</v>
      </c>
      <c r="V916" s="49" t="s">
        <v>2383</v>
      </c>
      <c r="Y916" s="50">
        <v>915</v>
      </c>
    </row>
    <row r="917" spans="1:25" x14ac:dyDescent="0.8">
      <c r="A917" s="46" t="s">
        <v>7310</v>
      </c>
      <c r="B917" s="46" t="str">
        <f>IFERROR(IF(A917="","",A917&amp;COUNTIF(A$2:A917,A917)),"")</f>
        <v>宗教27</v>
      </c>
      <c r="C917" s="49" t="s">
        <v>5765</v>
      </c>
      <c r="D917" s="50">
        <v>916</v>
      </c>
      <c r="F917" s="49" t="s">
        <v>30</v>
      </c>
      <c r="G917" s="49" t="s">
        <v>1676</v>
      </c>
      <c r="H917" s="49" t="s">
        <v>448</v>
      </c>
      <c r="K917" s="49" t="s">
        <v>5784</v>
      </c>
      <c r="L917" s="49" t="s">
        <v>159</v>
      </c>
      <c r="M917" s="49" t="s">
        <v>160</v>
      </c>
      <c r="O917" s="49" t="s">
        <v>466</v>
      </c>
      <c r="P917" s="49" t="s">
        <v>467</v>
      </c>
      <c r="Q917" s="50">
        <v>27000</v>
      </c>
      <c r="R917" s="50">
        <v>29700</v>
      </c>
      <c r="S917" s="49" t="s">
        <v>468</v>
      </c>
      <c r="T917" s="49" t="s">
        <v>161</v>
      </c>
      <c r="U917" s="49" t="s">
        <v>469</v>
      </c>
      <c r="Y917" s="50">
        <v>916</v>
      </c>
    </row>
    <row r="918" spans="1:25" x14ac:dyDescent="0.8">
      <c r="A918" s="46" t="s">
        <v>7310</v>
      </c>
      <c r="B918" s="46" t="str">
        <f>IFERROR(IF(A918="","",A918&amp;COUNTIF(A$2:A918,A918)),"")</f>
        <v>宗教28</v>
      </c>
      <c r="C918" s="49" t="s">
        <v>5765</v>
      </c>
      <c r="D918" s="50">
        <v>917</v>
      </c>
      <c r="F918" s="49" t="s">
        <v>30</v>
      </c>
      <c r="G918" s="49" t="s">
        <v>1676</v>
      </c>
      <c r="H918" s="49" t="s">
        <v>448</v>
      </c>
      <c r="K918" s="49" t="s">
        <v>5785</v>
      </c>
      <c r="L918" s="49" t="s">
        <v>159</v>
      </c>
      <c r="M918" s="49" t="s">
        <v>160</v>
      </c>
      <c r="O918" s="49" t="s">
        <v>1682</v>
      </c>
      <c r="P918" s="49" t="s">
        <v>1683</v>
      </c>
      <c r="Q918" s="50">
        <v>22000</v>
      </c>
      <c r="R918" s="50">
        <v>24200</v>
      </c>
      <c r="S918" s="49" t="s">
        <v>1684</v>
      </c>
      <c r="T918" s="49" t="s">
        <v>1264</v>
      </c>
      <c r="U918" s="49" t="s">
        <v>1685</v>
      </c>
      <c r="Y918" s="50">
        <v>917</v>
      </c>
    </row>
    <row r="919" spans="1:25" x14ac:dyDescent="0.8">
      <c r="A919" s="46" t="s">
        <v>7310</v>
      </c>
      <c r="B919" s="46" t="str">
        <f>IFERROR(IF(A919="","",A919&amp;COUNTIF(A$2:A919,A919)),"")</f>
        <v>宗教29</v>
      </c>
      <c r="C919" s="49" t="s">
        <v>5765</v>
      </c>
      <c r="D919" s="50">
        <v>918</v>
      </c>
      <c r="F919" s="49" t="s">
        <v>30</v>
      </c>
      <c r="G919" s="49" t="s">
        <v>1676</v>
      </c>
      <c r="H919" s="49" t="s">
        <v>448</v>
      </c>
      <c r="K919" s="49" t="s">
        <v>5786</v>
      </c>
      <c r="L919" s="49" t="s">
        <v>159</v>
      </c>
      <c r="M919" s="49" t="s">
        <v>160</v>
      </c>
      <c r="O919" s="49" t="s">
        <v>1686</v>
      </c>
      <c r="P919" s="49" t="s">
        <v>1687</v>
      </c>
      <c r="Q919" s="50">
        <v>24000</v>
      </c>
      <c r="R919" s="50">
        <v>26400</v>
      </c>
      <c r="S919" s="49" t="s">
        <v>1688</v>
      </c>
      <c r="T919" s="49" t="s">
        <v>1270</v>
      </c>
      <c r="U919" s="49" t="s">
        <v>1689</v>
      </c>
      <c r="Y919" s="50">
        <v>918</v>
      </c>
    </row>
    <row r="920" spans="1:25" x14ac:dyDescent="0.8">
      <c r="A920" s="46" t="s">
        <v>7313</v>
      </c>
      <c r="B920" s="46" t="str">
        <f>IFERROR(IF(A920="","",A920&amp;COUNTIF(A$2:A920,A920)),"")</f>
        <v>心理16</v>
      </c>
      <c r="C920" s="49" t="s">
        <v>5765</v>
      </c>
      <c r="D920" s="50">
        <v>919</v>
      </c>
      <c r="F920" s="49" t="s">
        <v>32</v>
      </c>
      <c r="G920" s="49" t="s">
        <v>1690</v>
      </c>
      <c r="H920" s="49" t="s">
        <v>470</v>
      </c>
      <c r="K920" s="49" t="s">
        <v>5787</v>
      </c>
      <c r="L920" s="49" t="s">
        <v>400</v>
      </c>
      <c r="M920" s="49" t="s">
        <v>401</v>
      </c>
      <c r="O920" s="49" t="s">
        <v>5788</v>
      </c>
      <c r="P920" s="49" t="s">
        <v>5789</v>
      </c>
      <c r="Q920" s="50">
        <v>4200</v>
      </c>
      <c r="R920" s="50">
        <v>4620</v>
      </c>
      <c r="S920" s="49" t="s">
        <v>5790</v>
      </c>
      <c r="T920" s="49" t="s">
        <v>943</v>
      </c>
      <c r="U920" s="49" t="s">
        <v>5791</v>
      </c>
      <c r="V920" s="49" t="s">
        <v>2383</v>
      </c>
      <c r="Y920" s="50">
        <v>919</v>
      </c>
    </row>
    <row r="921" spans="1:25" x14ac:dyDescent="0.8">
      <c r="A921" s="46" t="s">
        <v>7313</v>
      </c>
      <c r="B921" s="46" t="str">
        <f>IFERROR(IF(A921="","",A921&amp;COUNTIF(A$2:A921,A921)),"")</f>
        <v>心理17</v>
      </c>
      <c r="C921" s="49" t="s">
        <v>5765</v>
      </c>
      <c r="D921" s="50">
        <v>920</v>
      </c>
      <c r="F921" s="49" t="s">
        <v>32</v>
      </c>
      <c r="G921" s="49" t="s">
        <v>1690</v>
      </c>
      <c r="H921" s="49" t="s">
        <v>470</v>
      </c>
      <c r="K921" s="49" t="s">
        <v>5792</v>
      </c>
      <c r="L921" s="49" t="s">
        <v>400</v>
      </c>
      <c r="M921" s="49" t="s">
        <v>401</v>
      </c>
      <c r="O921" s="49" t="s">
        <v>5793</v>
      </c>
      <c r="P921" s="49" t="s">
        <v>5794</v>
      </c>
      <c r="Q921" s="50">
        <v>4500</v>
      </c>
      <c r="R921" s="50">
        <v>4950</v>
      </c>
      <c r="S921" s="49" t="s">
        <v>5795</v>
      </c>
      <c r="T921" s="49" t="s">
        <v>245</v>
      </c>
      <c r="U921" s="49" t="s">
        <v>5796</v>
      </c>
      <c r="V921" s="49" t="s">
        <v>2383</v>
      </c>
      <c r="Y921" s="50">
        <v>920</v>
      </c>
    </row>
    <row r="922" spans="1:25" x14ac:dyDescent="0.8">
      <c r="A922" s="46" t="s">
        <v>7313</v>
      </c>
      <c r="B922" s="46" t="str">
        <f>IFERROR(IF(A922="","",A922&amp;COUNTIF(A$2:A922,A922)),"")</f>
        <v>心理18</v>
      </c>
      <c r="C922" s="49" t="s">
        <v>5765</v>
      </c>
      <c r="D922" s="50">
        <v>921</v>
      </c>
      <c r="F922" s="49" t="s">
        <v>32</v>
      </c>
      <c r="G922" s="49" t="s">
        <v>1690</v>
      </c>
      <c r="H922" s="49" t="s">
        <v>470</v>
      </c>
      <c r="K922" s="49" t="s">
        <v>5797</v>
      </c>
      <c r="L922" s="49" t="s">
        <v>400</v>
      </c>
      <c r="M922" s="49" t="s">
        <v>401</v>
      </c>
      <c r="O922" s="49" t="s">
        <v>5798</v>
      </c>
      <c r="P922" s="49" t="s">
        <v>5799</v>
      </c>
      <c r="Q922" s="50">
        <v>5800</v>
      </c>
      <c r="R922" s="50">
        <v>6380</v>
      </c>
      <c r="S922" s="49" t="s">
        <v>5800</v>
      </c>
      <c r="T922" s="49" t="s">
        <v>245</v>
      </c>
      <c r="U922" s="49" t="s">
        <v>1762</v>
      </c>
      <c r="V922" s="49" t="s">
        <v>2383</v>
      </c>
      <c r="Y922" s="50">
        <v>921</v>
      </c>
    </row>
    <row r="923" spans="1:25" x14ac:dyDescent="0.8">
      <c r="A923" s="46" t="s">
        <v>7313</v>
      </c>
      <c r="B923" s="46" t="str">
        <f>IFERROR(IF(A923="","",A923&amp;COUNTIF(A$2:A923,A923)),"")</f>
        <v>心理19</v>
      </c>
      <c r="C923" s="49" t="s">
        <v>5765</v>
      </c>
      <c r="D923" s="50">
        <v>922</v>
      </c>
      <c r="F923" s="49" t="s">
        <v>32</v>
      </c>
      <c r="G923" s="49" t="s">
        <v>1690</v>
      </c>
      <c r="H923" s="49" t="s">
        <v>470</v>
      </c>
      <c r="K923" s="49" t="s">
        <v>5801</v>
      </c>
      <c r="L923" s="49" t="s">
        <v>400</v>
      </c>
      <c r="M923" s="49" t="s">
        <v>401</v>
      </c>
      <c r="O923" s="49" t="s">
        <v>471</v>
      </c>
      <c r="Q923" s="50">
        <v>5000</v>
      </c>
      <c r="R923" s="50">
        <v>5500</v>
      </c>
      <c r="S923" s="49" t="s">
        <v>472</v>
      </c>
      <c r="T923" s="49" t="s">
        <v>94</v>
      </c>
      <c r="U923" s="49" t="s">
        <v>455</v>
      </c>
      <c r="Y923" s="50">
        <v>922</v>
      </c>
    </row>
    <row r="924" spans="1:25" x14ac:dyDescent="0.8">
      <c r="A924" s="46" t="s">
        <v>7313</v>
      </c>
      <c r="B924" s="46" t="str">
        <f>IFERROR(IF(A924="","",A924&amp;COUNTIF(A$2:A924,A924)),"")</f>
        <v>心理20</v>
      </c>
      <c r="C924" s="49" t="s">
        <v>5765</v>
      </c>
      <c r="D924" s="50">
        <v>923</v>
      </c>
      <c r="F924" s="49" t="s">
        <v>32</v>
      </c>
      <c r="G924" s="49" t="s">
        <v>1690</v>
      </c>
      <c r="H924" s="49" t="s">
        <v>470</v>
      </c>
      <c r="K924" s="49" t="s">
        <v>5802</v>
      </c>
      <c r="L924" s="49" t="s">
        <v>409</v>
      </c>
      <c r="M924" s="49" t="s">
        <v>410</v>
      </c>
      <c r="O924" s="49" t="s">
        <v>473</v>
      </c>
      <c r="P924" s="49" t="s">
        <v>474</v>
      </c>
      <c r="Q924" s="50">
        <v>4200</v>
      </c>
      <c r="R924" s="50">
        <v>4620</v>
      </c>
      <c r="S924" s="49" t="s">
        <v>475</v>
      </c>
      <c r="T924" s="49" t="s">
        <v>74</v>
      </c>
      <c r="U924" s="49" t="s">
        <v>5803</v>
      </c>
      <c r="Y924" s="50">
        <v>923</v>
      </c>
    </row>
    <row r="925" spans="1:25" x14ac:dyDescent="0.8">
      <c r="A925" s="46" t="s">
        <v>7313</v>
      </c>
      <c r="B925" s="46" t="str">
        <f>IFERROR(IF(A925="","",A925&amp;COUNTIF(A$2:A925,A925)),"")</f>
        <v>心理21</v>
      </c>
      <c r="C925" s="49" t="s">
        <v>5765</v>
      </c>
      <c r="D925" s="50">
        <v>924</v>
      </c>
      <c r="F925" s="49" t="s">
        <v>32</v>
      </c>
      <c r="G925" s="49" t="s">
        <v>1690</v>
      </c>
      <c r="H925" s="49" t="s">
        <v>470</v>
      </c>
      <c r="K925" s="49" t="s">
        <v>5804</v>
      </c>
      <c r="L925" s="49" t="s">
        <v>409</v>
      </c>
      <c r="M925" s="49" t="s">
        <v>410</v>
      </c>
      <c r="O925" s="49" t="s">
        <v>1694</v>
      </c>
      <c r="P925" s="49" t="s">
        <v>1695</v>
      </c>
      <c r="Q925" s="50">
        <v>5400</v>
      </c>
      <c r="R925" s="50">
        <v>5940</v>
      </c>
      <c r="S925" s="49" t="s">
        <v>1696</v>
      </c>
      <c r="T925" s="49" t="s">
        <v>1100</v>
      </c>
      <c r="U925" s="49" t="s">
        <v>3428</v>
      </c>
      <c r="Y925" s="50">
        <v>924</v>
      </c>
    </row>
    <row r="926" spans="1:25" x14ac:dyDescent="0.8">
      <c r="A926" s="46" t="s">
        <v>7313</v>
      </c>
      <c r="B926" s="46" t="str">
        <f>IFERROR(IF(A926="","",A926&amp;COUNTIF(A$2:A926,A926)),"")</f>
        <v>心理22</v>
      </c>
      <c r="C926" s="49" t="s">
        <v>5765</v>
      </c>
      <c r="D926" s="50">
        <v>925</v>
      </c>
      <c r="F926" s="49" t="s">
        <v>32</v>
      </c>
      <c r="G926" s="49" t="s">
        <v>1690</v>
      </c>
      <c r="H926" s="49" t="s">
        <v>470</v>
      </c>
      <c r="K926" s="49" t="s">
        <v>5805</v>
      </c>
      <c r="L926" s="49" t="s">
        <v>409</v>
      </c>
      <c r="M926" s="49" t="s">
        <v>410</v>
      </c>
      <c r="O926" s="49" t="s">
        <v>1697</v>
      </c>
      <c r="P926" s="49" t="s">
        <v>1698</v>
      </c>
      <c r="Q926" s="50">
        <v>7200</v>
      </c>
      <c r="R926" s="50">
        <v>7920</v>
      </c>
      <c r="S926" s="49" t="s">
        <v>1699</v>
      </c>
      <c r="T926" s="49" t="s">
        <v>938</v>
      </c>
      <c r="U926" s="49" t="s">
        <v>5806</v>
      </c>
      <c r="Y926" s="50">
        <v>925</v>
      </c>
    </row>
    <row r="927" spans="1:25" x14ac:dyDescent="0.8">
      <c r="A927" s="46" t="s">
        <v>7313</v>
      </c>
      <c r="B927" s="46" t="str">
        <f>IFERROR(IF(A927="","",A927&amp;COUNTIF(A$2:A927,A927)),"")</f>
        <v>心理23</v>
      </c>
      <c r="C927" s="49" t="s">
        <v>5807</v>
      </c>
      <c r="D927" s="50">
        <v>926</v>
      </c>
      <c r="F927" s="49" t="s">
        <v>32</v>
      </c>
      <c r="G927" s="49" t="s">
        <v>1690</v>
      </c>
      <c r="H927" s="49" t="s">
        <v>470</v>
      </c>
      <c r="K927" s="49" t="s">
        <v>5808</v>
      </c>
      <c r="L927" s="49" t="s">
        <v>409</v>
      </c>
      <c r="M927" s="49" t="s">
        <v>410</v>
      </c>
      <c r="O927" s="49" t="s">
        <v>1700</v>
      </c>
      <c r="P927" s="49" t="s">
        <v>1701</v>
      </c>
      <c r="Q927" s="50">
        <v>5600</v>
      </c>
      <c r="R927" s="50">
        <v>6160</v>
      </c>
      <c r="S927" s="49" t="s">
        <v>1702</v>
      </c>
      <c r="T927" s="49" t="s">
        <v>944</v>
      </c>
      <c r="U927" s="49" t="s">
        <v>5809</v>
      </c>
      <c r="Y927" s="50">
        <v>926</v>
      </c>
    </row>
    <row r="928" spans="1:25" x14ac:dyDescent="0.8">
      <c r="A928" s="46" t="s">
        <v>7313</v>
      </c>
      <c r="B928" s="46" t="str">
        <f>IFERROR(IF(A928="","",A928&amp;COUNTIF(A$2:A928,A928)),"")</f>
        <v>心理24</v>
      </c>
      <c r="C928" s="49" t="s">
        <v>5807</v>
      </c>
      <c r="D928" s="50">
        <v>927</v>
      </c>
      <c r="F928" s="49" t="s">
        <v>32</v>
      </c>
      <c r="G928" s="49" t="s">
        <v>1690</v>
      </c>
      <c r="H928" s="49" t="s">
        <v>470</v>
      </c>
      <c r="K928" s="49" t="s">
        <v>5810</v>
      </c>
      <c r="L928" s="49" t="s">
        <v>409</v>
      </c>
      <c r="M928" s="49" t="s">
        <v>410</v>
      </c>
      <c r="O928" s="49" t="s">
        <v>1703</v>
      </c>
      <c r="P928" s="49" t="s">
        <v>1704</v>
      </c>
      <c r="Q928" s="50">
        <v>5800</v>
      </c>
      <c r="R928" s="50">
        <v>6380</v>
      </c>
      <c r="S928" s="49" t="s">
        <v>1705</v>
      </c>
      <c r="T928" s="49" t="s">
        <v>1148</v>
      </c>
      <c r="U928" s="49" t="s">
        <v>5811</v>
      </c>
      <c r="Y928" s="50">
        <v>927</v>
      </c>
    </row>
    <row r="929" spans="1:25" x14ac:dyDescent="0.8">
      <c r="A929" s="46" t="s">
        <v>7313</v>
      </c>
      <c r="B929" s="46" t="str">
        <f>IFERROR(IF(A929="","",A929&amp;COUNTIF(A$2:A929,A929)),"")</f>
        <v>心理25</v>
      </c>
      <c r="C929" s="49" t="s">
        <v>5807</v>
      </c>
      <c r="D929" s="50">
        <v>928</v>
      </c>
      <c r="F929" s="49" t="s">
        <v>32</v>
      </c>
      <c r="G929" s="49" t="s">
        <v>1690</v>
      </c>
      <c r="H929" s="49" t="s">
        <v>470</v>
      </c>
      <c r="L929" s="49" t="s">
        <v>409</v>
      </c>
      <c r="M929" s="49" t="s">
        <v>410</v>
      </c>
      <c r="O929" s="49" t="s">
        <v>1706</v>
      </c>
      <c r="P929" s="49" t="s">
        <v>1707</v>
      </c>
      <c r="Q929" s="50">
        <v>13000</v>
      </c>
      <c r="R929" s="50">
        <v>14300</v>
      </c>
      <c r="S929" s="49" t="s">
        <v>1708</v>
      </c>
      <c r="T929" s="49" t="s">
        <v>1709</v>
      </c>
      <c r="U929" s="49" t="s">
        <v>5812</v>
      </c>
      <c r="Y929" s="50">
        <v>928</v>
      </c>
    </row>
    <row r="930" spans="1:25" x14ac:dyDescent="0.8">
      <c r="A930" s="46" t="s">
        <v>7313</v>
      </c>
      <c r="B930" s="46" t="str">
        <f>IFERROR(IF(A930="","",A930&amp;COUNTIF(A$2:A930,A930)),"")</f>
        <v>心理26</v>
      </c>
      <c r="C930" s="49" t="s">
        <v>5807</v>
      </c>
      <c r="D930" s="50">
        <v>929</v>
      </c>
      <c r="F930" s="49" t="s">
        <v>32</v>
      </c>
      <c r="G930" s="49" t="s">
        <v>1690</v>
      </c>
      <c r="H930" s="49" t="s">
        <v>470</v>
      </c>
      <c r="K930" s="49" t="s">
        <v>5813</v>
      </c>
      <c r="L930" s="49" t="s">
        <v>409</v>
      </c>
      <c r="M930" s="49" t="s">
        <v>410</v>
      </c>
      <c r="O930" s="49" t="s">
        <v>1710</v>
      </c>
      <c r="P930" s="49" t="s">
        <v>1711</v>
      </c>
      <c r="Q930" s="50">
        <v>10000</v>
      </c>
      <c r="R930" s="50">
        <v>11000</v>
      </c>
      <c r="S930" s="49" t="s">
        <v>1712</v>
      </c>
      <c r="T930" s="49" t="s">
        <v>1038</v>
      </c>
      <c r="U930" s="49" t="s">
        <v>5814</v>
      </c>
      <c r="Y930" s="50">
        <v>929</v>
      </c>
    </row>
    <row r="931" spans="1:25" x14ac:dyDescent="0.8">
      <c r="A931" s="46" t="s">
        <v>7313</v>
      </c>
      <c r="B931" s="46" t="str">
        <f>IFERROR(IF(A931="","",A931&amp;COUNTIF(A$2:A931,A931)),"")</f>
        <v>心理27</v>
      </c>
      <c r="C931" s="49" t="s">
        <v>5807</v>
      </c>
      <c r="D931" s="50">
        <v>930</v>
      </c>
      <c r="F931" s="49" t="s">
        <v>32</v>
      </c>
      <c r="G931" s="49" t="s">
        <v>1690</v>
      </c>
      <c r="H931" s="49" t="s">
        <v>470</v>
      </c>
      <c r="K931" s="49" t="s">
        <v>5815</v>
      </c>
      <c r="L931" s="49" t="s">
        <v>409</v>
      </c>
      <c r="M931" s="49" t="s">
        <v>410</v>
      </c>
      <c r="O931" s="49" t="s">
        <v>1713</v>
      </c>
      <c r="P931" s="49" t="s">
        <v>1714</v>
      </c>
      <c r="Q931" s="50">
        <v>8000</v>
      </c>
      <c r="R931" s="50">
        <v>8800</v>
      </c>
      <c r="S931" s="49" t="s">
        <v>1715</v>
      </c>
      <c r="T931" s="49" t="s">
        <v>1045</v>
      </c>
      <c r="U931" s="49" t="s">
        <v>5816</v>
      </c>
      <c r="Y931" s="50">
        <v>930</v>
      </c>
    </row>
    <row r="932" spans="1:25" x14ac:dyDescent="0.8">
      <c r="A932" s="46" t="s">
        <v>7313</v>
      </c>
      <c r="B932" s="46" t="str">
        <f>IFERROR(IF(A932="","",A932&amp;COUNTIF(A$2:A932,A932)),"")</f>
        <v>心理28</v>
      </c>
      <c r="C932" s="49" t="s">
        <v>5807</v>
      </c>
      <c r="D932" s="50">
        <v>931</v>
      </c>
      <c r="F932" s="49" t="s">
        <v>32</v>
      </c>
      <c r="G932" s="49" t="s">
        <v>1690</v>
      </c>
      <c r="H932" s="49" t="s">
        <v>470</v>
      </c>
      <c r="K932" s="49" t="s">
        <v>5817</v>
      </c>
      <c r="L932" s="49" t="s">
        <v>5818</v>
      </c>
      <c r="M932" s="49" t="s">
        <v>5819</v>
      </c>
      <c r="O932" s="49" t="s">
        <v>5820</v>
      </c>
      <c r="P932" s="49" t="s">
        <v>5821</v>
      </c>
      <c r="Q932" s="50">
        <v>15000</v>
      </c>
      <c r="R932" s="50">
        <v>16500</v>
      </c>
      <c r="S932" s="49" t="s">
        <v>5822</v>
      </c>
      <c r="T932" s="49" t="s">
        <v>122</v>
      </c>
      <c r="U932" s="49" t="s">
        <v>5823</v>
      </c>
      <c r="V932" s="49" t="s">
        <v>2383</v>
      </c>
      <c r="Y932" s="50">
        <v>931</v>
      </c>
    </row>
    <row r="933" spans="1:25" x14ac:dyDescent="0.8">
      <c r="A933" s="46" t="s">
        <v>7313</v>
      </c>
      <c r="B933" s="46" t="str">
        <f>IFERROR(IF(A933="","",A933&amp;COUNTIF(A$2:A933,A933)),"")</f>
        <v>心理29</v>
      </c>
      <c r="C933" s="49" t="s">
        <v>5807</v>
      </c>
      <c r="D933" s="50">
        <v>932</v>
      </c>
      <c r="F933" s="49" t="s">
        <v>32</v>
      </c>
      <c r="G933" s="49" t="s">
        <v>1690</v>
      </c>
      <c r="H933" s="49" t="s">
        <v>470</v>
      </c>
      <c r="K933" s="49" t="s">
        <v>5824</v>
      </c>
      <c r="L933" s="49" t="s">
        <v>328</v>
      </c>
      <c r="M933" s="49" t="s">
        <v>329</v>
      </c>
      <c r="O933" s="49" t="s">
        <v>5825</v>
      </c>
      <c r="P933" s="49" t="s">
        <v>5826</v>
      </c>
      <c r="Q933" s="50">
        <v>5200</v>
      </c>
      <c r="R933" s="50">
        <v>5720</v>
      </c>
      <c r="S933" s="49" t="s">
        <v>5827</v>
      </c>
      <c r="T933" s="49" t="s">
        <v>94</v>
      </c>
      <c r="U933" s="49" t="s">
        <v>5828</v>
      </c>
      <c r="V933" s="49" t="s">
        <v>2383</v>
      </c>
      <c r="Y933" s="50">
        <v>932</v>
      </c>
    </row>
    <row r="934" spans="1:25" x14ac:dyDescent="0.8">
      <c r="A934" s="46" t="s">
        <v>7313</v>
      </c>
      <c r="B934" s="46" t="str">
        <f>IFERROR(IF(A934="","",A934&amp;COUNTIF(A$2:A934,A934)),"")</f>
        <v>心理30</v>
      </c>
      <c r="C934" s="49" t="s">
        <v>5807</v>
      </c>
      <c r="D934" s="50">
        <v>933</v>
      </c>
      <c r="F934" s="49" t="s">
        <v>32</v>
      </c>
      <c r="G934" s="49" t="s">
        <v>1690</v>
      </c>
      <c r="H934" s="49" t="s">
        <v>470</v>
      </c>
      <c r="K934" s="49" t="s">
        <v>5829</v>
      </c>
      <c r="L934" s="49" t="s">
        <v>328</v>
      </c>
      <c r="M934" s="49" t="s">
        <v>329</v>
      </c>
      <c r="O934" s="49" t="s">
        <v>5830</v>
      </c>
      <c r="P934" s="49" t="s">
        <v>5831</v>
      </c>
      <c r="Q934" s="50">
        <v>3800</v>
      </c>
      <c r="R934" s="50">
        <v>4180</v>
      </c>
      <c r="S934" s="49" t="s">
        <v>5832</v>
      </c>
      <c r="T934" s="49" t="s">
        <v>1159</v>
      </c>
      <c r="U934" s="49" t="s">
        <v>5833</v>
      </c>
      <c r="V934" s="49" t="s">
        <v>2383</v>
      </c>
      <c r="Y934" s="50">
        <v>933</v>
      </c>
    </row>
    <row r="935" spans="1:25" x14ac:dyDescent="0.8">
      <c r="A935" s="46" t="s">
        <v>7313</v>
      </c>
      <c r="B935" s="46" t="str">
        <f>IFERROR(IF(A935="","",A935&amp;COUNTIF(A$2:A935,A935)),"")</f>
        <v>心理31</v>
      </c>
      <c r="C935" s="49" t="s">
        <v>5807</v>
      </c>
      <c r="D935" s="50">
        <v>934</v>
      </c>
      <c r="F935" s="49" t="s">
        <v>32</v>
      </c>
      <c r="G935" s="49" t="s">
        <v>1690</v>
      </c>
      <c r="H935" s="49" t="s">
        <v>470</v>
      </c>
      <c r="K935" s="49" t="s">
        <v>5834</v>
      </c>
      <c r="L935" s="49" t="s">
        <v>151</v>
      </c>
      <c r="M935" s="49" t="s">
        <v>152</v>
      </c>
      <c r="O935" s="49" t="s">
        <v>1716</v>
      </c>
      <c r="P935" s="49" t="s">
        <v>5835</v>
      </c>
      <c r="Q935" s="50">
        <v>1700</v>
      </c>
      <c r="R935" s="50">
        <v>1870</v>
      </c>
      <c r="S935" s="49" t="s">
        <v>1717</v>
      </c>
      <c r="T935" s="49" t="s">
        <v>1146</v>
      </c>
      <c r="U935" s="49" t="s">
        <v>2719</v>
      </c>
      <c r="Y935" s="50">
        <v>934</v>
      </c>
    </row>
    <row r="936" spans="1:25" x14ac:dyDescent="0.8">
      <c r="A936" s="46" t="s">
        <v>7313</v>
      </c>
      <c r="B936" s="46" t="str">
        <f>IFERROR(IF(A936="","",A936&amp;COUNTIF(A$2:A936,A936)),"")</f>
        <v>心理32</v>
      </c>
      <c r="C936" s="49" t="s">
        <v>5807</v>
      </c>
      <c r="D936" s="50">
        <v>935</v>
      </c>
      <c r="F936" s="49" t="s">
        <v>32</v>
      </c>
      <c r="G936" s="49" t="s">
        <v>1690</v>
      </c>
      <c r="H936" s="49" t="s">
        <v>470</v>
      </c>
      <c r="K936" s="49" t="s">
        <v>5836</v>
      </c>
      <c r="L936" s="49" t="s">
        <v>480</v>
      </c>
      <c r="M936" s="49" t="s">
        <v>481</v>
      </c>
      <c r="O936" s="49" t="s">
        <v>5837</v>
      </c>
      <c r="P936" s="49" t="s">
        <v>5838</v>
      </c>
      <c r="Q936" s="50">
        <v>5500</v>
      </c>
      <c r="R936" s="50">
        <v>6050</v>
      </c>
      <c r="S936" s="49" t="s">
        <v>5839</v>
      </c>
      <c r="T936" s="49" t="s">
        <v>5346</v>
      </c>
      <c r="U936" s="49" t="s">
        <v>197</v>
      </c>
      <c r="V936" s="49" t="s">
        <v>2383</v>
      </c>
      <c r="Y936" s="50">
        <v>935</v>
      </c>
    </row>
    <row r="937" spans="1:25" x14ac:dyDescent="0.8">
      <c r="A937" s="46" t="s">
        <v>7313</v>
      </c>
      <c r="B937" s="46" t="str">
        <f>IFERROR(IF(A937="","",A937&amp;COUNTIF(A$2:A937,A937)),"")</f>
        <v>心理33</v>
      </c>
      <c r="C937" s="49" t="s">
        <v>5807</v>
      </c>
      <c r="D937" s="50">
        <v>936</v>
      </c>
      <c r="F937" s="49" t="s">
        <v>32</v>
      </c>
      <c r="G937" s="49" t="s">
        <v>1690</v>
      </c>
      <c r="H937" s="49" t="s">
        <v>470</v>
      </c>
      <c r="K937" s="49" t="s">
        <v>5840</v>
      </c>
      <c r="L937" s="49" t="s">
        <v>480</v>
      </c>
      <c r="M937" s="49" t="s">
        <v>481</v>
      </c>
      <c r="O937" s="49" t="s">
        <v>5841</v>
      </c>
      <c r="P937" s="49" t="s">
        <v>5842</v>
      </c>
      <c r="Q937" s="50">
        <v>8000</v>
      </c>
      <c r="R937" s="50">
        <v>8800</v>
      </c>
      <c r="S937" s="49" t="s">
        <v>5843</v>
      </c>
      <c r="T937" s="49" t="s">
        <v>5049</v>
      </c>
      <c r="U937" s="49" t="s">
        <v>5844</v>
      </c>
      <c r="V937" s="49" t="s">
        <v>2383</v>
      </c>
      <c r="Y937" s="50">
        <v>936</v>
      </c>
    </row>
    <row r="938" spans="1:25" x14ac:dyDescent="0.8">
      <c r="A938" s="46" t="s">
        <v>7313</v>
      </c>
      <c r="B938" s="46" t="str">
        <f>IFERROR(IF(A938="","",A938&amp;COUNTIF(A$2:A938,A938)),"")</f>
        <v>心理34</v>
      </c>
      <c r="C938" s="49" t="s">
        <v>5807</v>
      </c>
      <c r="D938" s="50">
        <v>937</v>
      </c>
      <c r="F938" s="49" t="s">
        <v>32</v>
      </c>
      <c r="G938" s="49" t="s">
        <v>1690</v>
      </c>
      <c r="H938" s="49" t="s">
        <v>470</v>
      </c>
      <c r="K938" s="49" t="s">
        <v>5845</v>
      </c>
      <c r="L938" s="49" t="s">
        <v>480</v>
      </c>
      <c r="M938" s="49" t="s">
        <v>481</v>
      </c>
      <c r="O938" s="49" t="s">
        <v>482</v>
      </c>
      <c r="P938" s="49" t="s">
        <v>483</v>
      </c>
      <c r="Q938" s="50">
        <v>9000</v>
      </c>
      <c r="R938" s="50">
        <v>9900</v>
      </c>
      <c r="S938" s="49" t="s">
        <v>484</v>
      </c>
      <c r="T938" s="49" t="s">
        <v>5578</v>
      </c>
      <c r="U938" s="49" t="s">
        <v>485</v>
      </c>
      <c r="Y938" s="50">
        <v>937</v>
      </c>
    </row>
    <row r="939" spans="1:25" x14ac:dyDescent="0.8">
      <c r="A939" s="46" t="s">
        <v>7313</v>
      </c>
      <c r="B939" s="46" t="str">
        <f>IFERROR(IF(A939="","",A939&amp;COUNTIF(A$2:A939,A939)),"")</f>
        <v>心理35</v>
      </c>
      <c r="C939" s="49" t="s">
        <v>5807</v>
      </c>
      <c r="D939" s="50">
        <v>938</v>
      </c>
      <c r="F939" s="49" t="s">
        <v>32</v>
      </c>
      <c r="G939" s="49" t="s">
        <v>1690</v>
      </c>
      <c r="H939" s="49" t="s">
        <v>470</v>
      </c>
      <c r="K939" s="49" t="s">
        <v>5846</v>
      </c>
      <c r="L939" s="49" t="s">
        <v>480</v>
      </c>
      <c r="M939" s="49" t="s">
        <v>481</v>
      </c>
      <c r="O939" s="49" t="s">
        <v>1718</v>
      </c>
      <c r="P939" s="49" t="s">
        <v>1719</v>
      </c>
      <c r="Q939" s="50">
        <v>25000</v>
      </c>
      <c r="R939" s="50">
        <v>27500</v>
      </c>
      <c r="S939" s="49" t="s">
        <v>1720</v>
      </c>
      <c r="T939" s="49" t="s">
        <v>5847</v>
      </c>
      <c r="U939" s="49" t="s">
        <v>1721</v>
      </c>
      <c r="Y939" s="50">
        <v>938</v>
      </c>
    </row>
    <row r="940" spans="1:25" x14ac:dyDescent="0.8">
      <c r="A940" s="46" t="s">
        <v>7313</v>
      </c>
      <c r="B940" s="46" t="str">
        <f>IFERROR(IF(A940="","",A940&amp;COUNTIF(A$2:A940,A940)),"")</f>
        <v>心理36</v>
      </c>
      <c r="C940" s="49" t="s">
        <v>5807</v>
      </c>
      <c r="D940" s="50">
        <v>939</v>
      </c>
      <c r="F940" s="49" t="s">
        <v>32</v>
      </c>
      <c r="G940" s="49" t="s">
        <v>1690</v>
      </c>
      <c r="H940" s="49" t="s">
        <v>470</v>
      </c>
      <c r="K940" s="49" t="s">
        <v>5848</v>
      </c>
      <c r="L940" s="49" t="s">
        <v>159</v>
      </c>
      <c r="M940" s="49" t="s">
        <v>160</v>
      </c>
      <c r="O940" s="49" t="s">
        <v>5849</v>
      </c>
      <c r="P940" s="49" t="s">
        <v>5850</v>
      </c>
      <c r="Q940" s="50">
        <v>10000</v>
      </c>
      <c r="R940" s="50">
        <v>11000</v>
      </c>
      <c r="S940" s="49" t="s">
        <v>5851</v>
      </c>
      <c r="T940" s="49" t="s">
        <v>148</v>
      </c>
      <c r="U940" s="49" t="s">
        <v>837</v>
      </c>
      <c r="V940" s="49" t="s">
        <v>2383</v>
      </c>
      <c r="Y940" s="50">
        <v>939</v>
      </c>
    </row>
    <row r="941" spans="1:25" x14ac:dyDescent="0.8">
      <c r="A941" s="46" t="s">
        <v>7313</v>
      </c>
      <c r="B941" s="46" t="str">
        <f>IFERROR(IF(A941="","",A941&amp;COUNTIF(A$2:A941,A941)),"")</f>
        <v>心理37</v>
      </c>
      <c r="C941" s="49" t="s">
        <v>5807</v>
      </c>
      <c r="D941" s="50">
        <v>940</v>
      </c>
      <c r="F941" s="49" t="s">
        <v>32</v>
      </c>
      <c r="G941" s="49" t="s">
        <v>1690</v>
      </c>
      <c r="H941" s="49" t="s">
        <v>470</v>
      </c>
      <c r="K941" s="49" t="s">
        <v>5852</v>
      </c>
      <c r="L941" s="49" t="s">
        <v>159</v>
      </c>
      <c r="M941" s="49" t="s">
        <v>160</v>
      </c>
      <c r="O941" s="49" t="s">
        <v>1722</v>
      </c>
      <c r="P941" s="49" t="s">
        <v>1723</v>
      </c>
      <c r="Q941" s="50">
        <v>20000</v>
      </c>
      <c r="R941" s="50">
        <v>22000</v>
      </c>
      <c r="S941" s="49" t="s">
        <v>1724</v>
      </c>
      <c r="T941" s="49" t="s">
        <v>1066</v>
      </c>
      <c r="U941" s="49" t="s">
        <v>1725</v>
      </c>
      <c r="Y941" s="50">
        <v>940</v>
      </c>
    </row>
    <row r="942" spans="1:25" x14ac:dyDescent="0.8">
      <c r="A942" s="46" t="s">
        <v>7313</v>
      </c>
      <c r="B942" s="46" t="str">
        <f>IFERROR(IF(A942="","",A942&amp;COUNTIF(A$2:A942,A942)),"")</f>
        <v>心理38</v>
      </c>
      <c r="C942" s="49" t="s">
        <v>5807</v>
      </c>
      <c r="D942" s="50">
        <v>941</v>
      </c>
      <c r="F942" s="49" t="s">
        <v>32</v>
      </c>
      <c r="G942" s="49" t="s">
        <v>1690</v>
      </c>
      <c r="H942" s="49" t="s">
        <v>470</v>
      </c>
      <c r="K942" s="49" t="s">
        <v>5853</v>
      </c>
      <c r="L942" s="49" t="s">
        <v>440</v>
      </c>
      <c r="M942" s="49" t="s">
        <v>441</v>
      </c>
      <c r="O942" s="49" t="s">
        <v>5854</v>
      </c>
      <c r="P942" s="49" t="s">
        <v>5855</v>
      </c>
      <c r="Q942" s="50">
        <v>4200</v>
      </c>
      <c r="R942" s="50">
        <v>4620</v>
      </c>
      <c r="S942" s="49" t="s">
        <v>5856</v>
      </c>
      <c r="T942" s="49" t="s">
        <v>245</v>
      </c>
      <c r="U942" s="49" t="s">
        <v>5857</v>
      </c>
      <c r="V942" s="49" t="s">
        <v>2383</v>
      </c>
      <c r="Y942" s="50">
        <v>941</v>
      </c>
    </row>
    <row r="943" spans="1:25" x14ac:dyDescent="0.8">
      <c r="A943" s="46" t="s">
        <v>7316</v>
      </c>
      <c r="B943" s="46" t="str">
        <f>IFERROR(IF(A943="","",A943&amp;COUNTIF(A$2:A943,A943)),"")</f>
        <v>教育25</v>
      </c>
      <c r="C943" s="49" t="s">
        <v>5858</v>
      </c>
      <c r="D943" s="50">
        <v>942</v>
      </c>
      <c r="F943" s="49" t="s">
        <v>34</v>
      </c>
      <c r="G943" s="49" t="s">
        <v>1727</v>
      </c>
      <c r="H943" s="49" t="s">
        <v>487</v>
      </c>
      <c r="K943" s="49" t="s">
        <v>5859</v>
      </c>
      <c r="L943" s="49" t="s">
        <v>400</v>
      </c>
      <c r="M943" s="49" t="s">
        <v>401</v>
      </c>
      <c r="O943" s="49" t="s">
        <v>5860</v>
      </c>
      <c r="P943" s="49" t="s">
        <v>5861</v>
      </c>
      <c r="Q943" s="50">
        <v>8600</v>
      </c>
      <c r="R943" s="50">
        <v>9460</v>
      </c>
      <c r="S943" s="49" t="s">
        <v>5862</v>
      </c>
      <c r="T943" s="49" t="s">
        <v>5063</v>
      </c>
      <c r="U943" s="49" t="s">
        <v>5863</v>
      </c>
      <c r="V943" s="49" t="s">
        <v>2383</v>
      </c>
      <c r="Y943" s="50">
        <v>942</v>
      </c>
    </row>
    <row r="944" spans="1:25" x14ac:dyDescent="0.8">
      <c r="A944" s="46" t="s">
        <v>7316</v>
      </c>
      <c r="B944" s="46" t="str">
        <f>IFERROR(IF(A944="","",A944&amp;COUNTIF(A$2:A944,A944)),"")</f>
        <v>教育26</v>
      </c>
      <c r="C944" s="49" t="s">
        <v>5858</v>
      </c>
      <c r="D944" s="50">
        <v>943</v>
      </c>
      <c r="F944" s="49" t="s">
        <v>34</v>
      </c>
      <c r="G944" s="49" t="s">
        <v>1727</v>
      </c>
      <c r="H944" s="49" t="s">
        <v>487</v>
      </c>
      <c r="K944" s="49" t="s">
        <v>5864</v>
      </c>
      <c r="L944" s="49" t="s">
        <v>400</v>
      </c>
      <c r="M944" s="49" t="s">
        <v>401</v>
      </c>
      <c r="O944" s="49" t="s">
        <v>488</v>
      </c>
      <c r="P944" s="49" t="s">
        <v>489</v>
      </c>
      <c r="Q944" s="50">
        <v>5400</v>
      </c>
      <c r="R944" s="50">
        <v>5940</v>
      </c>
      <c r="S944" s="49" t="s">
        <v>490</v>
      </c>
      <c r="T944" s="49" t="s">
        <v>92</v>
      </c>
      <c r="U944" s="49" t="s">
        <v>491</v>
      </c>
      <c r="Y944" s="50">
        <v>943</v>
      </c>
    </row>
    <row r="945" spans="1:25" x14ac:dyDescent="0.8">
      <c r="A945" s="46" t="s">
        <v>7316</v>
      </c>
      <c r="B945" s="46" t="str">
        <f>IFERROR(IF(A945="","",A945&amp;COUNTIF(A$2:A945,A945)),"")</f>
        <v>教育27</v>
      </c>
      <c r="C945" s="49" t="s">
        <v>5858</v>
      </c>
      <c r="D945" s="50">
        <v>944</v>
      </c>
      <c r="F945" s="49" t="s">
        <v>34</v>
      </c>
      <c r="G945" s="49" t="s">
        <v>1727</v>
      </c>
      <c r="H945" s="49" t="s">
        <v>487</v>
      </c>
      <c r="K945" s="49" t="s">
        <v>5865</v>
      </c>
      <c r="L945" s="49" t="s">
        <v>400</v>
      </c>
      <c r="M945" s="49" t="s">
        <v>401</v>
      </c>
      <c r="O945" s="49" t="s">
        <v>492</v>
      </c>
      <c r="P945" s="49" t="s">
        <v>5866</v>
      </c>
      <c r="Q945" s="50">
        <v>4500</v>
      </c>
      <c r="R945" s="50">
        <v>4950</v>
      </c>
      <c r="S945" s="49" t="s">
        <v>493</v>
      </c>
      <c r="T945" s="49" t="s">
        <v>82</v>
      </c>
      <c r="U945" s="49" t="s">
        <v>494</v>
      </c>
      <c r="Y945" s="50">
        <v>944</v>
      </c>
    </row>
    <row r="946" spans="1:25" x14ac:dyDescent="0.8">
      <c r="A946" s="46" t="s">
        <v>7316</v>
      </c>
      <c r="B946" s="46" t="str">
        <f>IFERROR(IF(A946="","",A946&amp;COUNTIF(A$2:A946,A946)),"")</f>
        <v>教育28</v>
      </c>
      <c r="C946" s="49" t="s">
        <v>5858</v>
      </c>
      <c r="D946" s="50">
        <v>945</v>
      </c>
      <c r="F946" s="49" t="s">
        <v>34</v>
      </c>
      <c r="G946" s="49" t="s">
        <v>1727</v>
      </c>
      <c r="H946" s="49" t="s">
        <v>487</v>
      </c>
      <c r="K946" s="49" t="s">
        <v>5867</v>
      </c>
      <c r="L946" s="49" t="s">
        <v>400</v>
      </c>
      <c r="M946" s="49" t="s">
        <v>401</v>
      </c>
      <c r="O946" s="49" t="s">
        <v>495</v>
      </c>
      <c r="P946" s="49" t="s">
        <v>5868</v>
      </c>
      <c r="Q946" s="50">
        <v>4500</v>
      </c>
      <c r="R946" s="50">
        <v>4950</v>
      </c>
      <c r="S946" s="49" t="s">
        <v>496</v>
      </c>
      <c r="T946" s="49" t="s">
        <v>5198</v>
      </c>
      <c r="U946" s="49" t="s">
        <v>497</v>
      </c>
      <c r="Y946" s="50">
        <v>945</v>
      </c>
    </row>
    <row r="947" spans="1:25" x14ac:dyDescent="0.8">
      <c r="A947" s="46" t="s">
        <v>7316</v>
      </c>
      <c r="B947" s="46" t="str">
        <f>IFERROR(IF(A947="","",A947&amp;COUNTIF(A$2:A947,A947)),"")</f>
        <v>教育29</v>
      </c>
      <c r="C947" s="49" t="s">
        <v>5858</v>
      </c>
      <c r="D947" s="50">
        <v>946</v>
      </c>
      <c r="F947" s="49" t="s">
        <v>34</v>
      </c>
      <c r="G947" s="49" t="s">
        <v>1727</v>
      </c>
      <c r="H947" s="49" t="s">
        <v>487</v>
      </c>
      <c r="K947" s="49" t="s">
        <v>5869</v>
      </c>
      <c r="L947" s="49" t="s">
        <v>400</v>
      </c>
      <c r="M947" s="49" t="s">
        <v>401</v>
      </c>
      <c r="O947" s="49" t="s">
        <v>498</v>
      </c>
      <c r="P947" s="49" t="s">
        <v>499</v>
      </c>
      <c r="Q947" s="50">
        <v>5400</v>
      </c>
      <c r="R947" s="50">
        <v>5940</v>
      </c>
      <c r="S947" s="49" t="s">
        <v>500</v>
      </c>
      <c r="T947" s="49" t="s">
        <v>122</v>
      </c>
      <c r="U947" s="49" t="s">
        <v>456</v>
      </c>
      <c r="Y947" s="50">
        <v>946</v>
      </c>
    </row>
    <row r="948" spans="1:25" x14ac:dyDescent="0.8">
      <c r="A948" s="46" t="s">
        <v>7316</v>
      </c>
      <c r="B948" s="46" t="str">
        <f>IFERROR(IF(A948="","",A948&amp;COUNTIF(A$2:A948,A948)),"")</f>
        <v>教育30</v>
      </c>
      <c r="C948" s="49" t="s">
        <v>5858</v>
      </c>
      <c r="D948" s="50">
        <v>947</v>
      </c>
      <c r="F948" s="49" t="s">
        <v>34</v>
      </c>
      <c r="G948" s="49" t="s">
        <v>1727</v>
      </c>
      <c r="H948" s="49" t="s">
        <v>487</v>
      </c>
      <c r="K948" s="49" t="s">
        <v>5870</v>
      </c>
      <c r="L948" s="49" t="s">
        <v>400</v>
      </c>
      <c r="M948" s="49" t="s">
        <v>401</v>
      </c>
      <c r="O948" s="49" t="s">
        <v>501</v>
      </c>
      <c r="P948" s="49" t="s">
        <v>5871</v>
      </c>
      <c r="Q948" s="50">
        <v>4500</v>
      </c>
      <c r="R948" s="50">
        <v>4950</v>
      </c>
      <c r="S948" s="49" t="s">
        <v>502</v>
      </c>
      <c r="T948" s="49" t="s">
        <v>5578</v>
      </c>
      <c r="U948" s="49" t="s">
        <v>503</v>
      </c>
      <c r="Y948" s="50">
        <v>947</v>
      </c>
    </row>
    <row r="949" spans="1:25" x14ac:dyDescent="0.8">
      <c r="A949" s="46" t="s">
        <v>7316</v>
      </c>
      <c r="B949" s="46" t="str">
        <f>IFERROR(IF(A949="","",A949&amp;COUNTIF(A$2:A949,A949)),"")</f>
        <v>教育31</v>
      </c>
      <c r="C949" s="49" t="s">
        <v>5858</v>
      </c>
      <c r="D949" s="50">
        <v>948</v>
      </c>
      <c r="F949" s="49" t="s">
        <v>34</v>
      </c>
      <c r="G949" s="49" t="s">
        <v>1727</v>
      </c>
      <c r="H949" s="49" t="s">
        <v>487</v>
      </c>
      <c r="K949" s="49" t="s">
        <v>5872</v>
      </c>
      <c r="L949" s="49" t="s">
        <v>400</v>
      </c>
      <c r="M949" s="49" t="s">
        <v>401</v>
      </c>
      <c r="O949" s="49" t="s">
        <v>1728</v>
      </c>
      <c r="P949" s="49" t="s">
        <v>1729</v>
      </c>
      <c r="Q949" s="50">
        <v>4500</v>
      </c>
      <c r="R949" s="50">
        <v>4950</v>
      </c>
      <c r="S949" s="49" t="s">
        <v>1730</v>
      </c>
      <c r="T949" s="49" t="s">
        <v>943</v>
      </c>
      <c r="U949" s="49" t="s">
        <v>454</v>
      </c>
      <c r="Y949" s="50">
        <v>948</v>
      </c>
    </row>
    <row r="950" spans="1:25" x14ac:dyDescent="0.8">
      <c r="A950" s="46" t="s">
        <v>7316</v>
      </c>
      <c r="B950" s="46" t="str">
        <f>IFERROR(IF(A950="","",A950&amp;COUNTIF(A$2:A950,A950)),"")</f>
        <v>教育32</v>
      </c>
      <c r="C950" s="49" t="s">
        <v>5858</v>
      </c>
      <c r="D950" s="50">
        <v>949</v>
      </c>
      <c r="F950" s="49" t="s">
        <v>34</v>
      </c>
      <c r="G950" s="49" t="s">
        <v>1727</v>
      </c>
      <c r="H950" s="49" t="s">
        <v>487</v>
      </c>
      <c r="K950" s="49" t="s">
        <v>5873</v>
      </c>
      <c r="L950" s="49" t="s">
        <v>746</v>
      </c>
      <c r="M950" s="49" t="s">
        <v>747</v>
      </c>
      <c r="O950" s="49" t="s">
        <v>1732</v>
      </c>
      <c r="P950" s="49" t="s">
        <v>1733</v>
      </c>
      <c r="Q950" s="50">
        <v>16000</v>
      </c>
      <c r="R950" s="50">
        <v>17600</v>
      </c>
      <c r="S950" s="49" t="s">
        <v>1734</v>
      </c>
      <c r="T950" s="49" t="s">
        <v>1264</v>
      </c>
      <c r="U950" s="49" t="s">
        <v>1735</v>
      </c>
      <c r="Y950" s="50">
        <v>949</v>
      </c>
    </row>
    <row r="951" spans="1:25" x14ac:dyDescent="0.8">
      <c r="A951" s="46" t="s">
        <v>7316</v>
      </c>
      <c r="B951" s="46" t="str">
        <f>IFERROR(IF(A951="","",A951&amp;COUNTIF(A$2:A951,A951)),"")</f>
        <v>教育33</v>
      </c>
      <c r="C951" s="49" t="s">
        <v>5858</v>
      </c>
      <c r="D951" s="50">
        <v>950</v>
      </c>
      <c r="F951" s="49" t="s">
        <v>34</v>
      </c>
      <c r="G951" s="49" t="s">
        <v>1727</v>
      </c>
      <c r="H951" s="49" t="s">
        <v>487</v>
      </c>
      <c r="K951" s="49" t="s">
        <v>5874</v>
      </c>
      <c r="L951" s="49" t="s">
        <v>409</v>
      </c>
      <c r="M951" s="49" t="s">
        <v>410</v>
      </c>
      <c r="O951" s="49" t="s">
        <v>504</v>
      </c>
      <c r="P951" s="49" t="s">
        <v>505</v>
      </c>
      <c r="Q951" s="50">
        <v>12000</v>
      </c>
      <c r="R951" s="50">
        <v>13200</v>
      </c>
      <c r="S951" s="49" t="s">
        <v>506</v>
      </c>
      <c r="T951" s="49" t="s">
        <v>94</v>
      </c>
      <c r="U951" s="49" t="s">
        <v>5875</v>
      </c>
      <c r="Y951" s="50">
        <v>950</v>
      </c>
    </row>
    <row r="952" spans="1:25" x14ac:dyDescent="0.8">
      <c r="A952" s="46" t="s">
        <v>7316</v>
      </c>
      <c r="B952" s="46" t="str">
        <f>IFERROR(IF(A952="","",A952&amp;COUNTIF(A$2:A952,A952)),"")</f>
        <v>教育34</v>
      </c>
      <c r="C952" s="49" t="s">
        <v>5858</v>
      </c>
      <c r="D952" s="50">
        <v>951</v>
      </c>
      <c r="F952" s="49" t="s">
        <v>34</v>
      </c>
      <c r="G952" s="49" t="s">
        <v>1727</v>
      </c>
      <c r="H952" s="49" t="s">
        <v>487</v>
      </c>
      <c r="K952" s="49" t="s">
        <v>5876</v>
      </c>
      <c r="L952" s="49" t="s">
        <v>507</v>
      </c>
      <c r="M952" s="49" t="s">
        <v>508</v>
      </c>
      <c r="O952" s="49" t="s">
        <v>5877</v>
      </c>
      <c r="P952" s="49" t="s">
        <v>5878</v>
      </c>
      <c r="Q952" s="50">
        <v>6800</v>
      </c>
      <c r="R952" s="50">
        <v>7480</v>
      </c>
      <c r="S952" s="49" t="s">
        <v>5879</v>
      </c>
      <c r="T952" s="49" t="s">
        <v>5063</v>
      </c>
      <c r="U952" s="49" t="s">
        <v>1637</v>
      </c>
      <c r="V952" s="49" t="s">
        <v>2383</v>
      </c>
      <c r="Y952" s="50">
        <v>951</v>
      </c>
    </row>
    <row r="953" spans="1:25" x14ac:dyDescent="0.8">
      <c r="A953" s="46" t="s">
        <v>7316</v>
      </c>
      <c r="B953" s="46" t="str">
        <f>IFERROR(IF(A953="","",A953&amp;COUNTIF(A$2:A953,A953)),"")</f>
        <v>教育35</v>
      </c>
      <c r="C953" s="49" t="s">
        <v>5858</v>
      </c>
      <c r="D953" s="50">
        <v>952</v>
      </c>
      <c r="F953" s="49" t="s">
        <v>34</v>
      </c>
      <c r="G953" s="49" t="s">
        <v>1727</v>
      </c>
      <c r="H953" s="49" t="s">
        <v>487</v>
      </c>
      <c r="K953" s="49" t="s">
        <v>5880</v>
      </c>
      <c r="L953" s="49" t="s">
        <v>507</v>
      </c>
      <c r="M953" s="49" t="s">
        <v>508</v>
      </c>
      <c r="O953" s="49" t="s">
        <v>509</v>
      </c>
      <c r="P953" s="49" t="s">
        <v>510</v>
      </c>
      <c r="Q953" s="50">
        <v>8800</v>
      </c>
      <c r="R953" s="50">
        <v>9680</v>
      </c>
      <c r="S953" s="49" t="s">
        <v>511</v>
      </c>
      <c r="T953" s="49" t="s">
        <v>5202</v>
      </c>
      <c r="U953" s="49" t="s">
        <v>512</v>
      </c>
      <c r="Y953" s="50">
        <v>952</v>
      </c>
    </row>
    <row r="954" spans="1:25" x14ac:dyDescent="0.8">
      <c r="A954" s="46" t="s">
        <v>7316</v>
      </c>
      <c r="B954" s="46" t="str">
        <f>IFERROR(IF(A954="","",A954&amp;COUNTIF(A$2:A954,A954)),"")</f>
        <v>教育36</v>
      </c>
      <c r="C954" s="49" t="s">
        <v>5858</v>
      </c>
      <c r="D954" s="50">
        <v>953</v>
      </c>
      <c r="F954" s="49" t="s">
        <v>34</v>
      </c>
      <c r="G954" s="49" t="s">
        <v>1727</v>
      </c>
      <c r="H954" s="49" t="s">
        <v>487</v>
      </c>
      <c r="K954" s="49" t="s">
        <v>5881</v>
      </c>
      <c r="L954" s="49" t="s">
        <v>98</v>
      </c>
      <c r="M954" s="49" t="s">
        <v>99</v>
      </c>
      <c r="O954" s="49" t="s">
        <v>5882</v>
      </c>
      <c r="P954" s="49" t="s">
        <v>5883</v>
      </c>
      <c r="Q954" s="50">
        <v>1800</v>
      </c>
      <c r="R954" s="50">
        <v>1980</v>
      </c>
      <c r="S954" s="49" t="s">
        <v>5884</v>
      </c>
      <c r="T954" s="49" t="s">
        <v>245</v>
      </c>
      <c r="U954" s="49" t="s">
        <v>108</v>
      </c>
      <c r="V954" s="49" t="s">
        <v>2383</v>
      </c>
      <c r="Y954" s="50">
        <v>953</v>
      </c>
    </row>
    <row r="955" spans="1:25" x14ac:dyDescent="0.8">
      <c r="A955" s="46" t="s">
        <v>7316</v>
      </c>
      <c r="B955" s="46" t="str">
        <f>IFERROR(IF(A955="","",A955&amp;COUNTIF(A$2:A955,A955)),"")</f>
        <v>教育37</v>
      </c>
      <c r="C955" s="49" t="s">
        <v>5858</v>
      </c>
      <c r="D955" s="50">
        <v>954</v>
      </c>
      <c r="F955" s="49" t="s">
        <v>34</v>
      </c>
      <c r="G955" s="49" t="s">
        <v>1727</v>
      </c>
      <c r="H955" s="49" t="s">
        <v>487</v>
      </c>
      <c r="K955" s="49" t="s">
        <v>5885</v>
      </c>
      <c r="L955" s="49" t="s">
        <v>514</v>
      </c>
      <c r="M955" s="49" t="s">
        <v>515</v>
      </c>
      <c r="O955" s="49" t="s">
        <v>1736</v>
      </c>
      <c r="P955" s="49" t="s">
        <v>1737</v>
      </c>
      <c r="Q955" s="50">
        <v>2400</v>
      </c>
      <c r="R955" s="50">
        <v>2640</v>
      </c>
      <c r="S955" s="49" t="s">
        <v>1738</v>
      </c>
      <c r="T955" s="49" t="s">
        <v>943</v>
      </c>
      <c r="U955" s="49" t="s">
        <v>1739</v>
      </c>
      <c r="Y955" s="50">
        <v>954</v>
      </c>
    </row>
    <row r="956" spans="1:25" x14ac:dyDescent="0.8">
      <c r="A956" s="46" t="s">
        <v>7316</v>
      </c>
      <c r="B956" s="46" t="str">
        <f>IFERROR(IF(A956="","",A956&amp;COUNTIF(A$2:A956,A956)),"")</f>
        <v>教育38</v>
      </c>
      <c r="C956" s="49" t="s">
        <v>5858</v>
      </c>
      <c r="D956" s="50">
        <v>955</v>
      </c>
      <c r="F956" s="49" t="s">
        <v>34</v>
      </c>
      <c r="G956" s="49" t="s">
        <v>1727</v>
      </c>
      <c r="H956" s="49" t="s">
        <v>487</v>
      </c>
      <c r="K956" s="49" t="s">
        <v>5886</v>
      </c>
      <c r="L956" s="49" t="s">
        <v>3518</v>
      </c>
      <c r="M956" s="49" t="s">
        <v>3519</v>
      </c>
      <c r="O956" s="49" t="s">
        <v>1740</v>
      </c>
      <c r="P956" s="49" t="s">
        <v>1741</v>
      </c>
      <c r="Q956" s="50">
        <v>2500</v>
      </c>
      <c r="R956" s="50">
        <v>2750</v>
      </c>
      <c r="S956" s="49" t="s">
        <v>1742</v>
      </c>
      <c r="T956" s="49" t="s">
        <v>1109</v>
      </c>
      <c r="U956" s="49" t="s">
        <v>1743</v>
      </c>
      <c r="Y956" s="50">
        <v>955</v>
      </c>
    </row>
    <row r="957" spans="1:25" x14ac:dyDescent="0.8">
      <c r="A957" s="46" t="s">
        <v>7316</v>
      </c>
      <c r="B957" s="46" t="str">
        <f>IFERROR(IF(A957="","",A957&amp;COUNTIF(A$2:A957,A957)),"")</f>
        <v>教育39</v>
      </c>
      <c r="C957" s="49" t="s">
        <v>5858</v>
      </c>
      <c r="D957" s="50">
        <v>956</v>
      </c>
      <c r="F957" s="49" t="s">
        <v>34</v>
      </c>
      <c r="G957" s="49" t="s">
        <v>1727</v>
      </c>
      <c r="H957" s="49" t="s">
        <v>487</v>
      </c>
      <c r="K957" s="49" t="s">
        <v>5887</v>
      </c>
      <c r="L957" s="49" t="s">
        <v>151</v>
      </c>
      <c r="M957" s="49" t="s">
        <v>152</v>
      </c>
      <c r="O957" s="49" t="s">
        <v>1746</v>
      </c>
      <c r="P957" s="49" t="s">
        <v>5888</v>
      </c>
      <c r="Q957" s="50">
        <v>2800</v>
      </c>
      <c r="R957" s="50">
        <v>3080</v>
      </c>
      <c r="S957" s="49" t="s">
        <v>1747</v>
      </c>
      <c r="T957" s="49" t="s">
        <v>943</v>
      </c>
      <c r="U957" s="49" t="s">
        <v>5889</v>
      </c>
      <c r="Y957" s="50">
        <v>956</v>
      </c>
    </row>
    <row r="958" spans="1:25" x14ac:dyDescent="0.8">
      <c r="A958" s="46" t="s">
        <v>7316</v>
      </c>
      <c r="B958" s="46" t="str">
        <f>IFERROR(IF(A958="","",A958&amp;COUNTIF(A$2:A958,A958)),"")</f>
        <v>教育40</v>
      </c>
      <c r="C958" s="49" t="s">
        <v>5890</v>
      </c>
      <c r="D958" s="50">
        <v>957</v>
      </c>
      <c r="F958" s="49" t="s">
        <v>34</v>
      </c>
      <c r="G958" s="49" t="s">
        <v>1727</v>
      </c>
      <c r="H958" s="49" t="s">
        <v>487</v>
      </c>
      <c r="K958" s="49" t="s">
        <v>5891</v>
      </c>
      <c r="L958" s="49" t="s">
        <v>390</v>
      </c>
      <c r="M958" s="49" t="s">
        <v>391</v>
      </c>
      <c r="O958" s="49" t="s">
        <v>1749</v>
      </c>
      <c r="P958" s="49" t="s">
        <v>1750</v>
      </c>
      <c r="Q958" s="50">
        <v>4300</v>
      </c>
      <c r="R958" s="50">
        <v>4730</v>
      </c>
      <c r="S958" s="49" t="s">
        <v>1751</v>
      </c>
      <c r="T958" s="49" t="s">
        <v>1089</v>
      </c>
      <c r="U958" s="49" t="s">
        <v>405</v>
      </c>
      <c r="Y958" s="50">
        <v>957</v>
      </c>
    </row>
    <row r="959" spans="1:25" x14ac:dyDescent="0.8">
      <c r="A959" s="46" t="s">
        <v>7316</v>
      </c>
      <c r="B959" s="46" t="str">
        <f>IFERROR(IF(A959="","",A959&amp;COUNTIF(A$2:A959,A959)),"")</f>
        <v>教育41</v>
      </c>
      <c r="C959" s="49" t="s">
        <v>5890</v>
      </c>
      <c r="D959" s="50">
        <v>958</v>
      </c>
      <c r="F959" s="49" t="s">
        <v>34</v>
      </c>
      <c r="G959" s="49" t="s">
        <v>1727</v>
      </c>
      <c r="H959" s="49" t="s">
        <v>487</v>
      </c>
      <c r="K959" s="49" t="s">
        <v>5892</v>
      </c>
      <c r="L959" s="49" t="s">
        <v>390</v>
      </c>
      <c r="M959" s="49" t="s">
        <v>391</v>
      </c>
      <c r="O959" s="49" t="s">
        <v>1752</v>
      </c>
      <c r="P959" s="49" t="s">
        <v>1753</v>
      </c>
      <c r="Q959" s="50">
        <v>3000</v>
      </c>
      <c r="R959" s="50">
        <v>3300</v>
      </c>
      <c r="S959" s="49" t="s">
        <v>1754</v>
      </c>
      <c r="T959" s="49" t="s">
        <v>1159</v>
      </c>
      <c r="U959" s="49" t="s">
        <v>800</v>
      </c>
      <c r="Y959" s="50">
        <v>958</v>
      </c>
    </row>
    <row r="960" spans="1:25" x14ac:dyDescent="0.8">
      <c r="A960" s="46" t="s">
        <v>7316</v>
      </c>
      <c r="B960" s="46" t="str">
        <f>IFERROR(IF(A960="","",A960&amp;COUNTIF(A$2:A960,A960)),"")</f>
        <v>教育42</v>
      </c>
      <c r="C960" s="49" t="s">
        <v>5890</v>
      </c>
      <c r="D960" s="50">
        <v>959</v>
      </c>
      <c r="F960" s="49" t="s">
        <v>34</v>
      </c>
      <c r="G960" s="49" t="s">
        <v>1727</v>
      </c>
      <c r="H960" s="49" t="s">
        <v>487</v>
      </c>
      <c r="K960" s="49" t="s">
        <v>5893</v>
      </c>
      <c r="L960" s="49" t="s">
        <v>263</v>
      </c>
      <c r="M960" s="49" t="s">
        <v>264</v>
      </c>
      <c r="O960" s="49" t="s">
        <v>1755</v>
      </c>
      <c r="P960" s="49" t="s">
        <v>1756</v>
      </c>
      <c r="Q960" s="50">
        <v>9800</v>
      </c>
      <c r="R960" s="50">
        <v>10780</v>
      </c>
      <c r="S960" s="49" t="s">
        <v>1757</v>
      </c>
      <c r="T960" s="49" t="s">
        <v>957</v>
      </c>
      <c r="U960" s="49" t="s">
        <v>1758</v>
      </c>
      <c r="Y960" s="50">
        <v>959</v>
      </c>
    </row>
    <row r="961" spans="1:25" x14ac:dyDescent="0.8">
      <c r="A961" s="46" t="s">
        <v>7316</v>
      </c>
      <c r="B961" s="46" t="str">
        <f>IFERROR(IF(A961="","",A961&amp;COUNTIF(A$2:A961,A961)),"")</f>
        <v>教育43</v>
      </c>
      <c r="C961" s="49" t="s">
        <v>5890</v>
      </c>
      <c r="D961" s="50">
        <v>960</v>
      </c>
      <c r="F961" s="49" t="s">
        <v>34</v>
      </c>
      <c r="G961" s="49" t="s">
        <v>1727</v>
      </c>
      <c r="H961" s="49" t="s">
        <v>487</v>
      </c>
      <c r="K961" s="49" t="s">
        <v>5894</v>
      </c>
      <c r="L961" s="49" t="s">
        <v>480</v>
      </c>
      <c r="M961" s="49" t="s">
        <v>481</v>
      </c>
      <c r="O961" s="49" t="s">
        <v>520</v>
      </c>
      <c r="P961" s="49" t="s">
        <v>521</v>
      </c>
      <c r="Q961" s="50">
        <v>7200</v>
      </c>
      <c r="R961" s="50">
        <v>7920</v>
      </c>
      <c r="S961" s="49" t="s">
        <v>522</v>
      </c>
      <c r="T961" s="49" t="s">
        <v>5346</v>
      </c>
      <c r="U961" s="49" t="s">
        <v>523</v>
      </c>
      <c r="Y961" s="50">
        <v>960</v>
      </c>
    </row>
    <row r="962" spans="1:25" x14ac:dyDescent="0.8">
      <c r="A962" s="46" t="s">
        <v>7316</v>
      </c>
      <c r="B962" s="46" t="str">
        <f>IFERROR(IF(A962="","",A962&amp;COUNTIF(A$2:A962,A962)),"")</f>
        <v>教育44</v>
      </c>
      <c r="C962" s="49" t="s">
        <v>5890</v>
      </c>
      <c r="D962" s="50">
        <v>961</v>
      </c>
      <c r="F962" s="49" t="s">
        <v>34</v>
      </c>
      <c r="G962" s="49" t="s">
        <v>1727</v>
      </c>
      <c r="H962" s="49" t="s">
        <v>487</v>
      </c>
      <c r="L962" s="49" t="s">
        <v>397</v>
      </c>
      <c r="M962" s="49" t="s">
        <v>398</v>
      </c>
      <c r="O962" s="49" t="s">
        <v>1759</v>
      </c>
      <c r="Q962" s="50">
        <v>11600</v>
      </c>
      <c r="R962" s="50">
        <v>12760</v>
      </c>
      <c r="S962" s="49" t="s">
        <v>1760</v>
      </c>
      <c r="T962" s="49" t="s">
        <v>1168</v>
      </c>
      <c r="Y962" s="50">
        <v>961</v>
      </c>
    </row>
    <row r="963" spans="1:25" x14ac:dyDescent="0.8">
      <c r="A963" s="46" t="s">
        <v>7316</v>
      </c>
      <c r="B963" s="46" t="str">
        <f>IFERROR(IF(A963="","",A963&amp;COUNTIF(A$2:A963,A963)),"")</f>
        <v>教育45</v>
      </c>
      <c r="C963" s="49" t="s">
        <v>5890</v>
      </c>
      <c r="D963" s="50">
        <v>962</v>
      </c>
      <c r="F963" s="49" t="s">
        <v>34</v>
      </c>
      <c r="G963" s="49" t="s">
        <v>1727</v>
      </c>
      <c r="H963" s="49" t="s">
        <v>487</v>
      </c>
      <c r="L963" s="49" t="s">
        <v>397</v>
      </c>
      <c r="M963" s="49" t="s">
        <v>398</v>
      </c>
      <c r="O963" s="49" t="s">
        <v>524</v>
      </c>
      <c r="P963" s="49" t="s">
        <v>525</v>
      </c>
      <c r="Q963" s="50">
        <v>12500</v>
      </c>
      <c r="R963" s="50">
        <v>13750</v>
      </c>
      <c r="S963" s="49" t="s">
        <v>526</v>
      </c>
      <c r="T963" s="49" t="s">
        <v>5566</v>
      </c>
      <c r="Y963" s="50">
        <v>962</v>
      </c>
    </row>
    <row r="964" spans="1:25" x14ac:dyDescent="0.8">
      <c r="A964" s="46" t="s">
        <v>7316</v>
      </c>
      <c r="B964" s="46" t="str">
        <f>IFERROR(IF(A964="","",A964&amp;COUNTIF(A$2:A964,A964)),"")</f>
        <v>教育46</v>
      </c>
      <c r="C964" s="49" t="s">
        <v>5890</v>
      </c>
      <c r="D964" s="50">
        <v>963</v>
      </c>
      <c r="F964" s="49" t="s">
        <v>34</v>
      </c>
      <c r="G964" s="49" t="s">
        <v>1727</v>
      </c>
      <c r="H964" s="49" t="s">
        <v>487</v>
      </c>
      <c r="K964" s="49" t="s">
        <v>5895</v>
      </c>
      <c r="L964" s="49" t="s">
        <v>527</v>
      </c>
      <c r="M964" s="49" t="s">
        <v>528</v>
      </c>
      <c r="O964" s="49" t="s">
        <v>529</v>
      </c>
      <c r="P964" s="49" t="s">
        <v>530</v>
      </c>
      <c r="Q964" s="50">
        <v>3500</v>
      </c>
      <c r="R964" s="50">
        <v>3850</v>
      </c>
      <c r="S964" s="49" t="s">
        <v>531</v>
      </c>
      <c r="T964" s="49" t="s">
        <v>96</v>
      </c>
      <c r="U964" s="49" t="s">
        <v>532</v>
      </c>
      <c r="Y964" s="50">
        <v>963</v>
      </c>
    </row>
    <row r="965" spans="1:25" x14ac:dyDescent="0.8">
      <c r="A965" s="46" t="s">
        <v>7316</v>
      </c>
      <c r="B965" s="46" t="str">
        <f>IFERROR(IF(A965="","",A965&amp;COUNTIF(A$2:A965,A965)),"")</f>
        <v>教育47</v>
      </c>
      <c r="C965" s="49" t="s">
        <v>5890</v>
      </c>
      <c r="D965" s="50">
        <v>964</v>
      </c>
      <c r="F965" s="49" t="s">
        <v>34</v>
      </c>
      <c r="G965" s="49" t="s">
        <v>1727</v>
      </c>
      <c r="H965" s="49" t="s">
        <v>487</v>
      </c>
      <c r="K965" s="49" t="s">
        <v>5896</v>
      </c>
      <c r="L965" s="49" t="s">
        <v>159</v>
      </c>
      <c r="M965" s="49" t="s">
        <v>160</v>
      </c>
      <c r="O965" s="49" t="s">
        <v>5897</v>
      </c>
      <c r="P965" s="49" t="s">
        <v>5898</v>
      </c>
      <c r="Q965" s="50">
        <v>15000</v>
      </c>
      <c r="R965" s="50">
        <v>16500</v>
      </c>
      <c r="S965" s="49" t="s">
        <v>5899</v>
      </c>
      <c r="T965" s="49" t="s">
        <v>92</v>
      </c>
      <c r="U965" s="49" t="s">
        <v>523</v>
      </c>
      <c r="V965" s="49" t="s">
        <v>2383</v>
      </c>
      <c r="Y965" s="50">
        <v>964</v>
      </c>
    </row>
    <row r="966" spans="1:25" x14ac:dyDescent="0.8">
      <c r="A966" s="46" t="s">
        <v>7316</v>
      </c>
      <c r="B966" s="46" t="str">
        <f>IFERROR(IF(A966="","",A966&amp;COUNTIF(A$2:A966,A966)),"")</f>
        <v>教育48</v>
      </c>
      <c r="C966" s="49" t="s">
        <v>5890</v>
      </c>
      <c r="D966" s="50">
        <v>965</v>
      </c>
      <c r="F966" s="49" t="s">
        <v>34</v>
      </c>
      <c r="G966" s="49" t="s">
        <v>1727</v>
      </c>
      <c r="H966" s="49" t="s">
        <v>487</v>
      </c>
      <c r="K966" s="49" t="s">
        <v>5900</v>
      </c>
      <c r="L966" s="49" t="s">
        <v>159</v>
      </c>
      <c r="M966" s="49" t="s">
        <v>160</v>
      </c>
      <c r="O966" s="49" t="s">
        <v>5901</v>
      </c>
      <c r="P966" s="49" t="s">
        <v>5902</v>
      </c>
      <c r="Q966" s="50">
        <v>22000</v>
      </c>
      <c r="R966" s="50">
        <v>24200</v>
      </c>
      <c r="S966" s="49" t="s">
        <v>5903</v>
      </c>
      <c r="T966" s="49" t="s">
        <v>82</v>
      </c>
      <c r="U966" s="49" t="s">
        <v>3988</v>
      </c>
      <c r="V966" s="49" t="s">
        <v>2383</v>
      </c>
      <c r="Y966" s="50">
        <v>965</v>
      </c>
    </row>
    <row r="967" spans="1:25" x14ac:dyDescent="0.8">
      <c r="A967" s="46" t="s">
        <v>7319</v>
      </c>
      <c r="B967" s="46" t="str">
        <f>IFERROR(IF(A967="","",A967&amp;COUNTIF(A$2:A967,A967)),"")</f>
        <v>歴史72</v>
      </c>
      <c r="C967" s="49" t="s">
        <v>5890</v>
      </c>
      <c r="D967" s="50">
        <v>966</v>
      </c>
      <c r="F967" s="49" t="s">
        <v>36</v>
      </c>
      <c r="G967" s="49" t="s">
        <v>1761</v>
      </c>
      <c r="H967" s="49" t="s">
        <v>533</v>
      </c>
      <c r="K967" s="49" t="s">
        <v>5904</v>
      </c>
      <c r="L967" s="49" t="s">
        <v>400</v>
      </c>
      <c r="M967" s="49" t="s">
        <v>401</v>
      </c>
      <c r="O967" s="49" t="s">
        <v>534</v>
      </c>
      <c r="P967" s="49" t="s">
        <v>5905</v>
      </c>
      <c r="Q967" s="50">
        <v>4000</v>
      </c>
      <c r="R967" s="50">
        <v>4400</v>
      </c>
      <c r="S967" s="49" t="s">
        <v>535</v>
      </c>
      <c r="T967" s="49" t="s">
        <v>5906</v>
      </c>
      <c r="U967" s="49" t="s">
        <v>536</v>
      </c>
      <c r="Y967" s="50">
        <v>966</v>
      </c>
    </row>
    <row r="968" spans="1:25" x14ac:dyDescent="0.8">
      <c r="A968" s="46" t="s">
        <v>7319</v>
      </c>
      <c r="B968" s="46" t="str">
        <f>IFERROR(IF(A968="","",A968&amp;COUNTIF(A$2:A968,A968)),"")</f>
        <v>歴史73</v>
      </c>
      <c r="C968" s="49" t="s">
        <v>5890</v>
      </c>
      <c r="D968" s="50">
        <v>967</v>
      </c>
      <c r="F968" s="49" t="s">
        <v>36</v>
      </c>
      <c r="G968" s="49" t="s">
        <v>1761</v>
      </c>
      <c r="H968" s="49" t="s">
        <v>533</v>
      </c>
      <c r="K968" s="49" t="s">
        <v>5907</v>
      </c>
      <c r="L968" s="49" t="s">
        <v>400</v>
      </c>
      <c r="M968" s="49" t="s">
        <v>401</v>
      </c>
      <c r="O968" s="49" t="s">
        <v>537</v>
      </c>
      <c r="P968" s="49" t="s">
        <v>538</v>
      </c>
      <c r="Q968" s="50">
        <v>5000</v>
      </c>
      <c r="R968" s="50">
        <v>5500</v>
      </c>
      <c r="S968" s="49" t="s">
        <v>539</v>
      </c>
      <c r="T968" s="49" t="s">
        <v>540</v>
      </c>
      <c r="U968" s="49" t="s">
        <v>541</v>
      </c>
      <c r="Y968" s="50">
        <v>967</v>
      </c>
    </row>
    <row r="969" spans="1:25" x14ac:dyDescent="0.8">
      <c r="A969" s="46" t="s">
        <v>7319</v>
      </c>
      <c r="B969" s="46" t="str">
        <f>IFERROR(IF(A969="","",A969&amp;COUNTIF(A$2:A969,A969)),"")</f>
        <v>歴史74</v>
      </c>
      <c r="C969" s="49" t="s">
        <v>5890</v>
      </c>
      <c r="D969" s="50">
        <v>968</v>
      </c>
      <c r="F969" s="49" t="s">
        <v>36</v>
      </c>
      <c r="G969" s="49" t="s">
        <v>1761</v>
      </c>
      <c r="H969" s="49" t="s">
        <v>533</v>
      </c>
      <c r="K969" s="49" t="s">
        <v>5908</v>
      </c>
      <c r="L969" s="49" t="s">
        <v>542</v>
      </c>
      <c r="M969" s="49" t="s">
        <v>543</v>
      </c>
      <c r="O969" s="49" t="s">
        <v>544</v>
      </c>
      <c r="P969" s="49" t="s">
        <v>545</v>
      </c>
      <c r="Q969" s="50">
        <v>4800</v>
      </c>
      <c r="R969" s="50">
        <v>5280</v>
      </c>
      <c r="S969" s="49" t="s">
        <v>546</v>
      </c>
      <c r="T969" s="49" t="s">
        <v>5049</v>
      </c>
      <c r="U969" s="49" t="s">
        <v>547</v>
      </c>
      <c r="Y969" s="50">
        <v>968</v>
      </c>
    </row>
    <row r="970" spans="1:25" x14ac:dyDescent="0.8">
      <c r="A970" s="46" t="s">
        <v>7319</v>
      </c>
      <c r="B970" s="46" t="str">
        <f>IFERROR(IF(A970="","",A970&amp;COUNTIF(A$2:A970,A970)),"")</f>
        <v>歴史75</v>
      </c>
      <c r="C970" s="49" t="s">
        <v>5890</v>
      </c>
      <c r="D970" s="50">
        <v>969</v>
      </c>
      <c r="F970" s="49" t="s">
        <v>36</v>
      </c>
      <c r="G970" s="49" t="s">
        <v>1761</v>
      </c>
      <c r="H970" s="49" t="s">
        <v>533</v>
      </c>
      <c r="K970" s="49" t="s">
        <v>5909</v>
      </c>
      <c r="L970" s="49" t="s">
        <v>72</v>
      </c>
      <c r="M970" s="49" t="s">
        <v>73</v>
      </c>
      <c r="O970" s="49" t="s">
        <v>5910</v>
      </c>
      <c r="P970" s="49" t="s">
        <v>1763</v>
      </c>
      <c r="Q970" s="50">
        <v>16000</v>
      </c>
      <c r="R970" s="50">
        <v>17600</v>
      </c>
      <c r="S970" s="49" t="s">
        <v>1764</v>
      </c>
      <c r="T970" s="49" t="s">
        <v>1270</v>
      </c>
      <c r="U970" s="49" t="s">
        <v>149</v>
      </c>
      <c r="Y970" s="50">
        <v>969</v>
      </c>
    </row>
    <row r="971" spans="1:25" x14ac:dyDescent="0.8">
      <c r="A971" s="46" t="s">
        <v>7319</v>
      </c>
      <c r="B971" s="46" t="str">
        <f>IFERROR(IF(A971="","",A971&amp;COUNTIF(A$2:A971,A971)),"")</f>
        <v>歴史76</v>
      </c>
      <c r="C971" s="49" t="s">
        <v>5890</v>
      </c>
      <c r="D971" s="50">
        <v>970</v>
      </c>
      <c r="F971" s="49" t="s">
        <v>36</v>
      </c>
      <c r="G971" s="49" t="s">
        <v>1761</v>
      </c>
      <c r="H971" s="49" t="s">
        <v>533</v>
      </c>
      <c r="K971" s="49" t="s">
        <v>5911</v>
      </c>
      <c r="L971" s="49" t="s">
        <v>72</v>
      </c>
      <c r="M971" s="49" t="s">
        <v>73</v>
      </c>
      <c r="O971" s="49" t="s">
        <v>5912</v>
      </c>
      <c r="P971" s="49" t="s">
        <v>1765</v>
      </c>
      <c r="Q971" s="50">
        <v>15000</v>
      </c>
      <c r="R971" s="50">
        <v>16500</v>
      </c>
      <c r="S971" s="49" t="s">
        <v>1766</v>
      </c>
      <c r="T971" s="49" t="s">
        <v>953</v>
      </c>
      <c r="U971" s="49" t="s">
        <v>1767</v>
      </c>
      <c r="Y971" s="50">
        <v>970</v>
      </c>
    </row>
    <row r="972" spans="1:25" x14ac:dyDescent="0.8">
      <c r="A972" s="46" t="s">
        <v>7319</v>
      </c>
      <c r="B972" s="46" t="str">
        <f>IFERROR(IF(A972="","",A972&amp;COUNTIF(A$2:A972,A972)),"")</f>
        <v>歴史77</v>
      </c>
      <c r="C972" s="49" t="s">
        <v>5890</v>
      </c>
      <c r="D972" s="50">
        <v>971</v>
      </c>
      <c r="F972" s="49" t="s">
        <v>36</v>
      </c>
      <c r="G972" s="49" t="s">
        <v>1761</v>
      </c>
      <c r="H972" s="49" t="s">
        <v>533</v>
      </c>
      <c r="K972" s="49" t="s">
        <v>5913</v>
      </c>
      <c r="L972" s="49" t="s">
        <v>72</v>
      </c>
      <c r="M972" s="49" t="s">
        <v>73</v>
      </c>
      <c r="O972" s="49" t="s">
        <v>5914</v>
      </c>
      <c r="P972" s="49" t="s">
        <v>1765</v>
      </c>
      <c r="Q972" s="50">
        <v>17000</v>
      </c>
      <c r="R972" s="50">
        <v>18700</v>
      </c>
      <c r="S972" s="49" t="s">
        <v>1768</v>
      </c>
      <c r="T972" s="49" t="s">
        <v>1040</v>
      </c>
      <c r="U972" s="49" t="s">
        <v>1468</v>
      </c>
      <c r="Y972" s="50">
        <v>971</v>
      </c>
    </row>
    <row r="973" spans="1:25" x14ac:dyDescent="0.8">
      <c r="A973" s="46" t="s">
        <v>7319</v>
      </c>
      <c r="B973" s="46" t="str">
        <f>IFERROR(IF(A973="","",A973&amp;COUNTIF(A$2:A973,A973)),"")</f>
        <v>歴史78</v>
      </c>
      <c r="C973" s="49" t="s">
        <v>5915</v>
      </c>
      <c r="D973" s="50">
        <v>972</v>
      </c>
      <c r="F973" s="49" t="s">
        <v>36</v>
      </c>
      <c r="G973" s="49" t="s">
        <v>1761</v>
      </c>
      <c r="H973" s="49" t="s">
        <v>533</v>
      </c>
      <c r="K973" s="49" t="s">
        <v>5916</v>
      </c>
      <c r="L973" s="49" t="s">
        <v>72</v>
      </c>
      <c r="M973" s="49" t="s">
        <v>73</v>
      </c>
      <c r="O973" s="49" t="s">
        <v>5917</v>
      </c>
      <c r="P973" s="49" t="s">
        <v>1769</v>
      </c>
      <c r="Q973" s="50">
        <v>16000</v>
      </c>
      <c r="R973" s="50">
        <v>17600</v>
      </c>
      <c r="S973" s="49" t="s">
        <v>1770</v>
      </c>
      <c r="T973" s="49" t="s">
        <v>1105</v>
      </c>
      <c r="U973" s="49" t="s">
        <v>1771</v>
      </c>
      <c r="Y973" s="50">
        <v>972</v>
      </c>
    </row>
    <row r="974" spans="1:25" x14ac:dyDescent="0.8">
      <c r="A974" s="46" t="s">
        <v>7319</v>
      </c>
      <c r="B974" s="46" t="str">
        <f>IFERROR(IF(A974="","",A974&amp;COUNTIF(A$2:A974,A974)),"")</f>
        <v>歴史79</v>
      </c>
      <c r="C974" s="49" t="s">
        <v>5915</v>
      </c>
      <c r="D974" s="50">
        <v>973</v>
      </c>
      <c r="F974" s="49" t="s">
        <v>36</v>
      </c>
      <c r="G974" s="49" t="s">
        <v>1761</v>
      </c>
      <c r="H974" s="49" t="s">
        <v>533</v>
      </c>
      <c r="K974" s="49" t="s">
        <v>5918</v>
      </c>
      <c r="L974" s="49" t="s">
        <v>72</v>
      </c>
      <c r="M974" s="49" t="s">
        <v>73</v>
      </c>
      <c r="O974" s="49" t="s">
        <v>5919</v>
      </c>
      <c r="P974" s="49" t="s">
        <v>1769</v>
      </c>
      <c r="Q974" s="50">
        <v>15000</v>
      </c>
      <c r="R974" s="50">
        <v>16500</v>
      </c>
      <c r="S974" s="49" t="s">
        <v>1772</v>
      </c>
      <c r="T974" s="49" t="s">
        <v>1189</v>
      </c>
      <c r="U974" s="49" t="s">
        <v>1255</v>
      </c>
      <c r="Y974" s="50">
        <v>973</v>
      </c>
    </row>
    <row r="975" spans="1:25" x14ac:dyDescent="0.8">
      <c r="A975" s="46" t="s">
        <v>7319</v>
      </c>
      <c r="B975" s="46" t="str">
        <f>IFERROR(IF(A975="","",A975&amp;COUNTIF(A$2:A975,A975)),"")</f>
        <v>歴史80</v>
      </c>
      <c r="C975" s="49" t="s">
        <v>5915</v>
      </c>
      <c r="D975" s="50">
        <v>974</v>
      </c>
      <c r="F975" s="49" t="s">
        <v>36</v>
      </c>
      <c r="G975" s="49" t="s">
        <v>1761</v>
      </c>
      <c r="H975" s="49" t="s">
        <v>533</v>
      </c>
      <c r="K975" s="49" t="s">
        <v>5920</v>
      </c>
      <c r="L975" s="49" t="s">
        <v>72</v>
      </c>
      <c r="M975" s="49" t="s">
        <v>73</v>
      </c>
      <c r="O975" s="49" t="s">
        <v>5921</v>
      </c>
      <c r="P975" s="49" t="s">
        <v>1773</v>
      </c>
      <c r="Q975" s="50">
        <v>15000</v>
      </c>
      <c r="R975" s="50">
        <v>16500</v>
      </c>
      <c r="S975" s="49" t="s">
        <v>1774</v>
      </c>
      <c r="T975" s="49" t="s">
        <v>982</v>
      </c>
      <c r="U975" s="49" t="s">
        <v>287</v>
      </c>
      <c r="Y975" s="50">
        <v>974</v>
      </c>
    </row>
    <row r="976" spans="1:25" x14ac:dyDescent="0.8">
      <c r="A976" s="46" t="s">
        <v>7319</v>
      </c>
      <c r="B976" s="46" t="str">
        <f>IFERROR(IF(A976="","",A976&amp;COUNTIF(A$2:A976,A976)),"")</f>
        <v>歴史81</v>
      </c>
      <c r="C976" s="49" t="s">
        <v>5915</v>
      </c>
      <c r="D976" s="50">
        <v>975</v>
      </c>
      <c r="F976" s="49" t="s">
        <v>36</v>
      </c>
      <c r="G976" s="49" t="s">
        <v>1761</v>
      </c>
      <c r="H976" s="49" t="s">
        <v>533</v>
      </c>
      <c r="K976" s="49" t="s">
        <v>5922</v>
      </c>
      <c r="L976" s="49" t="s">
        <v>72</v>
      </c>
      <c r="M976" s="49" t="s">
        <v>73</v>
      </c>
      <c r="O976" s="49" t="s">
        <v>5923</v>
      </c>
      <c r="P976" s="49" t="s">
        <v>1775</v>
      </c>
      <c r="Q976" s="50">
        <v>16000</v>
      </c>
      <c r="R976" s="50">
        <v>17600</v>
      </c>
      <c r="S976" s="49" t="s">
        <v>1776</v>
      </c>
      <c r="T976" s="49" t="s">
        <v>1159</v>
      </c>
      <c r="U976" s="49" t="s">
        <v>1777</v>
      </c>
      <c r="Y976" s="50">
        <v>975</v>
      </c>
    </row>
    <row r="977" spans="1:25" x14ac:dyDescent="0.8">
      <c r="A977" s="46" t="s">
        <v>7319</v>
      </c>
      <c r="B977" s="46" t="str">
        <f>IFERROR(IF(A977="","",A977&amp;COUNTIF(A$2:A977,A977)),"")</f>
        <v>歴史82</v>
      </c>
      <c r="C977" s="49" t="s">
        <v>5915</v>
      </c>
      <c r="D977" s="50">
        <v>976</v>
      </c>
      <c r="F977" s="49" t="s">
        <v>36</v>
      </c>
      <c r="G977" s="49" t="s">
        <v>1761</v>
      </c>
      <c r="H977" s="49" t="s">
        <v>533</v>
      </c>
      <c r="K977" s="49" t="s">
        <v>5924</v>
      </c>
      <c r="L977" s="49" t="s">
        <v>548</v>
      </c>
      <c r="M977" s="49" t="s">
        <v>549</v>
      </c>
      <c r="O977" s="49" t="s">
        <v>550</v>
      </c>
      <c r="P977" s="49" t="s">
        <v>551</v>
      </c>
      <c r="Q977" s="50">
        <v>2700</v>
      </c>
      <c r="R977" s="50">
        <v>2970</v>
      </c>
      <c r="S977" s="49" t="s">
        <v>552</v>
      </c>
      <c r="T977" s="49" t="s">
        <v>5280</v>
      </c>
      <c r="U977" s="49" t="s">
        <v>553</v>
      </c>
      <c r="Y977" s="50">
        <v>976</v>
      </c>
    </row>
    <row r="978" spans="1:25" x14ac:dyDescent="0.8">
      <c r="A978" s="46" t="s">
        <v>7319</v>
      </c>
      <c r="B978" s="46" t="str">
        <f>IFERROR(IF(A978="","",A978&amp;COUNTIF(A$2:A978,A978)),"")</f>
        <v>歴史83</v>
      </c>
      <c r="C978" s="49" t="s">
        <v>5915</v>
      </c>
      <c r="D978" s="50">
        <v>977</v>
      </c>
      <c r="F978" s="49" t="s">
        <v>36</v>
      </c>
      <c r="G978" s="49" t="s">
        <v>1761</v>
      </c>
      <c r="H978" s="49" t="s">
        <v>533</v>
      </c>
      <c r="K978" s="49" t="s">
        <v>5925</v>
      </c>
      <c r="L978" s="49" t="s">
        <v>556</v>
      </c>
      <c r="M978" s="49" t="s">
        <v>557</v>
      </c>
      <c r="O978" s="49" t="s">
        <v>558</v>
      </c>
      <c r="P978" s="49" t="s">
        <v>559</v>
      </c>
      <c r="Q978" s="50">
        <v>3200</v>
      </c>
      <c r="R978" s="50">
        <v>3520</v>
      </c>
      <c r="S978" s="49" t="s">
        <v>560</v>
      </c>
      <c r="T978" s="49" t="s">
        <v>5926</v>
      </c>
      <c r="U978" s="49" t="s">
        <v>561</v>
      </c>
      <c r="Y978" s="50">
        <v>977</v>
      </c>
    </row>
    <row r="979" spans="1:25" x14ac:dyDescent="0.8">
      <c r="A979" s="46" t="s">
        <v>7319</v>
      </c>
      <c r="B979" s="46" t="str">
        <f>IFERROR(IF(A979="","",A979&amp;COUNTIF(A$2:A979,A979)),"")</f>
        <v>歴史84</v>
      </c>
      <c r="C979" s="49" t="s">
        <v>5915</v>
      </c>
      <c r="D979" s="50">
        <v>978</v>
      </c>
      <c r="F979" s="49" t="s">
        <v>36</v>
      </c>
      <c r="G979" s="49" t="s">
        <v>1761</v>
      </c>
      <c r="H979" s="49" t="s">
        <v>533</v>
      </c>
      <c r="K979" s="49" t="s">
        <v>5927</v>
      </c>
      <c r="L979" s="49" t="s">
        <v>556</v>
      </c>
      <c r="M979" s="49" t="s">
        <v>557</v>
      </c>
      <c r="O979" s="49" t="s">
        <v>1778</v>
      </c>
      <c r="P979" s="49" t="s">
        <v>1779</v>
      </c>
      <c r="Q979" s="50">
        <v>4500</v>
      </c>
      <c r="R979" s="50">
        <v>4950</v>
      </c>
      <c r="S979" s="49" t="s">
        <v>1780</v>
      </c>
      <c r="T979" s="49" t="s">
        <v>5928</v>
      </c>
      <c r="U979" s="49" t="s">
        <v>1637</v>
      </c>
      <c r="Y979" s="50">
        <v>978</v>
      </c>
    </row>
    <row r="980" spans="1:25" x14ac:dyDescent="0.8">
      <c r="A980" s="46" t="s">
        <v>7319</v>
      </c>
      <c r="B980" s="46" t="str">
        <f>IFERROR(IF(A980="","",A980&amp;COUNTIF(A$2:A980,A980)),"")</f>
        <v>歴史85</v>
      </c>
      <c r="C980" s="49" t="s">
        <v>5915</v>
      </c>
      <c r="D980" s="50">
        <v>979</v>
      </c>
      <c r="F980" s="49" t="s">
        <v>36</v>
      </c>
      <c r="G980" s="49" t="s">
        <v>1761</v>
      </c>
      <c r="H980" s="49" t="s">
        <v>533</v>
      </c>
      <c r="K980" s="49" t="s">
        <v>5929</v>
      </c>
      <c r="L980" s="49" t="s">
        <v>507</v>
      </c>
      <c r="M980" s="49" t="s">
        <v>508</v>
      </c>
      <c r="O980" s="49" t="s">
        <v>566</v>
      </c>
      <c r="P980" s="49" t="s">
        <v>567</v>
      </c>
      <c r="Q980" s="50">
        <v>7800</v>
      </c>
      <c r="R980" s="50">
        <v>8580</v>
      </c>
      <c r="S980" s="49" t="s">
        <v>568</v>
      </c>
      <c r="T980" s="49" t="s">
        <v>5566</v>
      </c>
      <c r="U980" s="49" t="s">
        <v>564</v>
      </c>
      <c r="Y980" s="50">
        <v>979</v>
      </c>
    </row>
    <row r="981" spans="1:25" x14ac:dyDescent="0.8">
      <c r="A981" s="46" t="s">
        <v>7319</v>
      </c>
      <c r="B981" s="46" t="str">
        <f>IFERROR(IF(A981="","",A981&amp;COUNTIF(A$2:A981,A981)),"")</f>
        <v>歴史86</v>
      </c>
      <c r="C981" s="49" t="s">
        <v>5915</v>
      </c>
      <c r="D981" s="50">
        <v>980</v>
      </c>
      <c r="F981" s="49" t="s">
        <v>36</v>
      </c>
      <c r="G981" s="49" t="s">
        <v>1761</v>
      </c>
      <c r="H981" s="49" t="s">
        <v>533</v>
      </c>
      <c r="K981" s="49" t="s">
        <v>5930</v>
      </c>
      <c r="L981" s="49" t="s">
        <v>416</v>
      </c>
      <c r="M981" s="49" t="s">
        <v>417</v>
      </c>
      <c r="O981" s="49" t="s">
        <v>5931</v>
      </c>
      <c r="P981" s="49" t="s">
        <v>5932</v>
      </c>
      <c r="Q981" s="50">
        <v>5300</v>
      </c>
      <c r="R981" s="50">
        <v>5830</v>
      </c>
      <c r="S981" s="49" t="s">
        <v>5933</v>
      </c>
      <c r="T981" s="49" t="s">
        <v>74</v>
      </c>
      <c r="U981" s="49" t="s">
        <v>218</v>
      </c>
      <c r="V981" s="49" t="s">
        <v>2383</v>
      </c>
      <c r="Y981" s="50">
        <v>980</v>
      </c>
    </row>
    <row r="982" spans="1:25" x14ac:dyDescent="0.8">
      <c r="A982" s="46" t="s">
        <v>7319</v>
      </c>
      <c r="B982" s="46" t="str">
        <f>IFERROR(IF(A982="","",A982&amp;COUNTIF(A$2:A982,A982)),"")</f>
        <v>歴史87</v>
      </c>
      <c r="C982" s="49" t="s">
        <v>5915</v>
      </c>
      <c r="D982" s="50">
        <v>981</v>
      </c>
      <c r="F982" s="49" t="s">
        <v>36</v>
      </c>
      <c r="G982" s="49" t="s">
        <v>1761</v>
      </c>
      <c r="H982" s="49" t="s">
        <v>533</v>
      </c>
      <c r="K982" s="49" t="s">
        <v>5934</v>
      </c>
      <c r="L982" s="49" t="s">
        <v>416</v>
      </c>
      <c r="M982" s="49" t="s">
        <v>417</v>
      </c>
      <c r="O982" s="49" t="s">
        <v>5935</v>
      </c>
      <c r="P982" s="49" t="s">
        <v>5936</v>
      </c>
      <c r="Q982" s="50">
        <v>3500</v>
      </c>
      <c r="R982" s="50">
        <v>3850</v>
      </c>
      <c r="S982" s="49" t="s">
        <v>5937</v>
      </c>
      <c r="T982" s="49" t="s">
        <v>94</v>
      </c>
      <c r="U982" s="49" t="s">
        <v>801</v>
      </c>
      <c r="V982" s="49" t="s">
        <v>2383</v>
      </c>
      <c r="Y982" s="50">
        <v>981</v>
      </c>
    </row>
    <row r="983" spans="1:25" x14ac:dyDescent="0.8">
      <c r="A983" s="46" t="s">
        <v>7319</v>
      </c>
      <c r="B983" s="46" t="str">
        <f>IFERROR(IF(A983="","",A983&amp;COUNTIF(A$2:A983,A983)),"")</f>
        <v>歴史88</v>
      </c>
      <c r="C983" s="49" t="s">
        <v>5915</v>
      </c>
      <c r="D983" s="50">
        <v>982</v>
      </c>
      <c r="F983" s="49" t="s">
        <v>36</v>
      </c>
      <c r="G983" s="49" t="s">
        <v>1761</v>
      </c>
      <c r="H983" s="49" t="s">
        <v>533</v>
      </c>
      <c r="K983" s="49" t="s">
        <v>5938</v>
      </c>
      <c r="L983" s="49" t="s">
        <v>416</v>
      </c>
      <c r="M983" s="49" t="s">
        <v>417</v>
      </c>
      <c r="O983" s="49" t="s">
        <v>569</v>
      </c>
      <c r="P983" s="49" t="s">
        <v>570</v>
      </c>
      <c r="Q983" s="50">
        <v>6800</v>
      </c>
      <c r="R983" s="50">
        <v>7480</v>
      </c>
      <c r="S983" s="49" t="s">
        <v>571</v>
      </c>
      <c r="T983" s="49" t="s">
        <v>148</v>
      </c>
      <c r="U983" s="49" t="s">
        <v>86</v>
      </c>
      <c r="Y983" s="50">
        <v>982</v>
      </c>
    </row>
    <row r="984" spans="1:25" x14ac:dyDescent="0.8">
      <c r="A984" s="46" t="s">
        <v>7319</v>
      </c>
      <c r="B984" s="46" t="str">
        <f>IFERROR(IF(A984="","",A984&amp;COUNTIF(A$2:A984,A984)),"")</f>
        <v>歴史89</v>
      </c>
      <c r="C984" s="49" t="s">
        <v>5915</v>
      </c>
      <c r="D984" s="50">
        <v>983</v>
      </c>
      <c r="F984" s="49" t="s">
        <v>36</v>
      </c>
      <c r="G984" s="49" t="s">
        <v>1761</v>
      </c>
      <c r="H984" s="49" t="s">
        <v>533</v>
      </c>
      <c r="K984" s="49" t="s">
        <v>5939</v>
      </c>
      <c r="L984" s="49" t="s">
        <v>416</v>
      </c>
      <c r="M984" s="49" t="s">
        <v>417</v>
      </c>
      <c r="O984" s="49" t="s">
        <v>572</v>
      </c>
      <c r="P984" s="49" t="s">
        <v>573</v>
      </c>
      <c r="Q984" s="50">
        <v>6400</v>
      </c>
      <c r="R984" s="50">
        <v>7040</v>
      </c>
      <c r="S984" s="49" t="s">
        <v>574</v>
      </c>
      <c r="T984" s="49" t="s">
        <v>161</v>
      </c>
      <c r="U984" s="49" t="s">
        <v>575</v>
      </c>
      <c r="Y984" s="50">
        <v>983</v>
      </c>
    </row>
    <row r="985" spans="1:25" x14ac:dyDescent="0.8">
      <c r="A985" s="46" t="s">
        <v>7319</v>
      </c>
      <c r="B985" s="46" t="str">
        <f>IFERROR(IF(A985="","",A985&amp;COUNTIF(A$2:A985,A985)),"")</f>
        <v>歴史90</v>
      </c>
      <c r="C985" s="49" t="s">
        <v>5915</v>
      </c>
      <c r="D985" s="50">
        <v>984</v>
      </c>
      <c r="F985" s="49" t="s">
        <v>36</v>
      </c>
      <c r="G985" s="49" t="s">
        <v>1761</v>
      </c>
      <c r="H985" s="49" t="s">
        <v>533</v>
      </c>
      <c r="K985" s="49" t="s">
        <v>5940</v>
      </c>
      <c r="L985" s="49" t="s">
        <v>416</v>
      </c>
      <c r="M985" s="49" t="s">
        <v>417</v>
      </c>
      <c r="O985" s="49" t="s">
        <v>576</v>
      </c>
      <c r="P985" s="49" t="s">
        <v>577</v>
      </c>
      <c r="Q985" s="50">
        <v>6800</v>
      </c>
      <c r="R985" s="50">
        <v>7480</v>
      </c>
      <c r="S985" s="49" t="s">
        <v>578</v>
      </c>
      <c r="T985" s="49" t="s">
        <v>94</v>
      </c>
      <c r="U985" s="49" t="s">
        <v>579</v>
      </c>
      <c r="Y985" s="50">
        <v>984</v>
      </c>
    </row>
    <row r="986" spans="1:25" x14ac:dyDescent="0.8">
      <c r="A986" s="46" t="s">
        <v>7319</v>
      </c>
      <c r="B986" s="46" t="str">
        <f>IFERROR(IF(A986="","",A986&amp;COUNTIF(A$2:A986,A986)),"")</f>
        <v>歴史91</v>
      </c>
      <c r="C986" s="49" t="s">
        <v>5915</v>
      </c>
      <c r="D986" s="50">
        <v>985</v>
      </c>
      <c r="F986" s="49" t="s">
        <v>36</v>
      </c>
      <c r="G986" s="49" t="s">
        <v>1761</v>
      </c>
      <c r="H986" s="49" t="s">
        <v>533</v>
      </c>
      <c r="K986" s="49" t="s">
        <v>5941</v>
      </c>
      <c r="L986" s="49" t="s">
        <v>416</v>
      </c>
      <c r="M986" s="49" t="s">
        <v>417</v>
      </c>
      <c r="O986" s="49" t="s">
        <v>1782</v>
      </c>
      <c r="P986" s="49" t="s">
        <v>1783</v>
      </c>
      <c r="Q986" s="50">
        <v>6800</v>
      </c>
      <c r="R986" s="50">
        <v>7480</v>
      </c>
      <c r="S986" s="49" t="s">
        <v>1784</v>
      </c>
      <c r="T986" s="49" t="s">
        <v>1084</v>
      </c>
      <c r="U986" s="49" t="s">
        <v>1785</v>
      </c>
      <c r="Y986" s="50">
        <v>985</v>
      </c>
    </row>
    <row r="987" spans="1:25" x14ac:dyDescent="0.8">
      <c r="A987" s="46" t="s">
        <v>7319</v>
      </c>
      <c r="B987" s="46" t="str">
        <f>IFERROR(IF(A987="","",A987&amp;COUNTIF(A$2:A987,A987)),"")</f>
        <v>歴史92</v>
      </c>
      <c r="C987" s="49" t="s">
        <v>5915</v>
      </c>
      <c r="D987" s="50">
        <v>986</v>
      </c>
      <c r="F987" s="49" t="s">
        <v>36</v>
      </c>
      <c r="G987" s="49" t="s">
        <v>1761</v>
      </c>
      <c r="H987" s="49" t="s">
        <v>533</v>
      </c>
      <c r="K987" s="49" t="s">
        <v>5942</v>
      </c>
      <c r="L987" s="49" t="s">
        <v>416</v>
      </c>
      <c r="M987" s="49" t="s">
        <v>417</v>
      </c>
      <c r="O987" s="49" t="s">
        <v>1786</v>
      </c>
      <c r="P987" s="49" t="s">
        <v>1787</v>
      </c>
      <c r="Q987" s="50">
        <v>4500</v>
      </c>
      <c r="R987" s="50">
        <v>4950</v>
      </c>
      <c r="S987" s="49" t="s">
        <v>1788</v>
      </c>
      <c r="T987" s="49" t="s">
        <v>1789</v>
      </c>
      <c r="U987" s="49" t="s">
        <v>423</v>
      </c>
      <c r="Y987" s="50">
        <v>986</v>
      </c>
    </row>
    <row r="988" spans="1:25" x14ac:dyDescent="0.8">
      <c r="A988" s="46" t="s">
        <v>7319</v>
      </c>
      <c r="B988" s="46" t="str">
        <f>IFERROR(IF(A988="","",A988&amp;COUNTIF(A$2:A988,A988)),"")</f>
        <v>歴史93</v>
      </c>
      <c r="C988" s="49" t="s">
        <v>5915</v>
      </c>
      <c r="D988" s="50">
        <v>987</v>
      </c>
      <c r="F988" s="49" t="s">
        <v>36</v>
      </c>
      <c r="G988" s="49" t="s">
        <v>1761</v>
      </c>
      <c r="H988" s="49" t="s">
        <v>533</v>
      </c>
      <c r="K988" s="49" t="s">
        <v>5943</v>
      </c>
      <c r="L988" s="49" t="s">
        <v>421</v>
      </c>
      <c r="M988" s="49" t="s">
        <v>422</v>
      </c>
      <c r="O988" s="49" t="s">
        <v>5944</v>
      </c>
      <c r="P988" s="49" t="s">
        <v>5945</v>
      </c>
      <c r="Q988" s="50">
        <v>4800</v>
      </c>
      <c r="R988" s="50">
        <v>5280</v>
      </c>
      <c r="S988" s="49" t="s">
        <v>5946</v>
      </c>
      <c r="T988" s="49" t="s">
        <v>5654</v>
      </c>
      <c r="U988" s="49" t="s">
        <v>5947</v>
      </c>
      <c r="V988" s="49" t="s">
        <v>2383</v>
      </c>
      <c r="Y988" s="50">
        <v>987</v>
      </c>
    </row>
    <row r="989" spans="1:25" x14ac:dyDescent="0.8">
      <c r="A989" s="46" t="s">
        <v>7319</v>
      </c>
      <c r="B989" s="46" t="str">
        <f>IFERROR(IF(A989="","",A989&amp;COUNTIF(A$2:A989,A989)),"")</f>
        <v>歴史94</v>
      </c>
      <c r="C989" s="49" t="s">
        <v>5948</v>
      </c>
      <c r="D989" s="50">
        <v>988</v>
      </c>
      <c r="F989" s="49" t="s">
        <v>36</v>
      </c>
      <c r="G989" s="49" t="s">
        <v>1761</v>
      </c>
      <c r="H989" s="49" t="s">
        <v>533</v>
      </c>
      <c r="K989" s="49" t="s">
        <v>5949</v>
      </c>
      <c r="L989" s="49" t="s">
        <v>151</v>
      </c>
      <c r="M989" s="49" t="s">
        <v>152</v>
      </c>
      <c r="O989" s="49" t="s">
        <v>1790</v>
      </c>
      <c r="P989" s="49" t="s">
        <v>5950</v>
      </c>
      <c r="Q989" s="50">
        <v>3800</v>
      </c>
      <c r="R989" s="50">
        <v>4180</v>
      </c>
      <c r="S989" s="49" t="s">
        <v>1791</v>
      </c>
      <c r="T989" s="49" t="s">
        <v>1792</v>
      </c>
      <c r="U989" s="49" t="s">
        <v>5951</v>
      </c>
      <c r="Y989" s="50">
        <v>988</v>
      </c>
    </row>
    <row r="990" spans="1:25" x14ac:dyDescent="0.8">
      <c r="A990" s="46" t="s">
        <v>7319</v>
      </c>
      <c r="B990" s="46" t="str">
        <f>IFERROR(IF(A990="","",A990&amp;COUNTIF(A$2:A990,A990)),"")</f>
        <v>歴史95</v>
      </c>
      <c r="C990" s="49" t="s">
        <v>5948</v>
      </c>
      <c r="D990" s="50">
        <v>989</v>
      </c>
      <c r="F990" s="49" t="s">
        <v>36</v>
      </c>
      <c r="G990" s="49" t="s">
        <v>1761</v>
      </c>
      <c r="H990" s="49" t="s">
        <v>533</v>
      </c>
      <c r="L990" s="49" t="s">
        <v>151</v>
      </c>
      <c r="M990" s="49" t="s">
        <v>152</v>
      </c>
      <c r="O990" s="49" t="s">
        <v>1793</v>
      </c>
      <c r="P990" s="49" t="s">
        <v>1794</v>
      </c>
      <c r="Q990" s="50">
        <v>5750</v>
      </c>
      <c r="R990" s="50">
        <v>6325</v>
      </c>
      <c r="S990" s="49" t="s">
        <v>1795</v>
      </c>
      <c r="T990" s="49" t="s">
        <v>1796</v>
      </c>
      <c r="Y990" s="50">
        <v>989</v>
      </c>
    </row>
    <row r="991" spans="1:25" x14ac:dyDescent="0.8">
      <c r="A991" s="46" t="s">
        <v>7319</v>
      </c>
      <c r="B991" s="46" t="str">
        <f>IFERROR(IF(A991="","",A991&amp;COUNTIF(A$2:A991,A991)),"")</f>
        <v>歴史96</v>
      </c>
      <c r="C991" s="49" t="s">
        <v>5948</v>
      </c>
      <c r="D991" s="50">
        <v>990</v>
      </c>
      <c r="F991" s="49" t="s">
        <v>36</v>
      </c>
      <c r="G991" s="49" t="s">
        <v>1761</v>
      </c>
      <c r="H991" s="49" t="s">
        <v>533</v>
      </c>
      <c r="K991" s="49" t="s">
        <v>5952</v>
      </c>
      <c r="L991" s="49" t="s">
        <v>390</v>
      </c>
      <c r="M991" s="49" t="s">
        <v>391</v>
      </c>
      <c r="O991" s="49" t="s">
        <v>5953</v>
      </c>
      <c r="P991" s="49" t="s">
        <v>5954</v>
      </c>
      <c r="Q991" s="50">
        <v>13000</v>
      </c>
      <c r="R991" s="50">
        <v>14300</v>
      </c>
      <c r="S991" s="49" t="s">
        <v>5955</v>
      </c>
      <c r="T991" s="49" t="s">
        <v>5063</v>
      </c>
      <c r="U991" s="49" t="s">
        <v>3745</v>
      </c>
      <c r="V991" s="49" t="s">
        <v>2383</v>
      </c>
      <c r="Y991" s="50">
        <v>990</v>
      </c>
    </row>
    <row r="992" spans="1:25" x14ac:dyDescent="0.8">
      <c r="A992" s="46" t="s">
        <v>7319</v>
      </c>
      <c r="B992" s="46" t="str">
        <f>IFERROR(IF(A992="","",A992&amp;COUNTIF(A$2:A992,A992)),"")</f>
        <v>歴史97</v>
      </c>
      <c r="C992" s="49" t="s">
        <v>5948</v>
      </c>
      <c r="D992" s="50">
        <v>991</v>
      </c>
      <c r="F992" s="49" t="s">
        <v>36</v>
      </c>
      <c r="G992" s="49" t="s">
        <v>1761</v>
      </c>
      <c r="H992" s="49" t="s">
        <v>533</v>
      </c>
      <c r="K992" s="49" t="s">
        <v>5956</v>
      </c>
      <c r="L992" s="49" t="s">
        <v>390</v>
      </c>
      <c r="M992" s="49" t="s">
        <v>391</v>
      </c>
      <c r="O992" s="49" t="s">
        <v>5957</v>
      </c>
      <c r="P992" s="49" t="s">
        <v>5958</v>
      </c>
      <c r="Q992" s="50">
        <v>3400</v>
      </c>
      <c r="R992" s="50">
        <v>3740</v>
      </c>
      <c r="S992" s="49" t="s">
        <v>5959</v>
      </c>
      <c r="T992" s="49" t="s">
        <v>245</v>
      </c>
      <c r="U992" s="49" t="s">
        <v>601</v>
      </c>
      <c r="V992" s="49" t="s">
        <v>2383</v>
      </c>
      <c r="Y992" s="50">
        <v>991</v>
      </c>
    </row>
    <row r="993" spans="1:25" x14ac:dyDescent="0.8">
      <c r="A993" s="46" t="s">
        <v>7319</v>
      </c>
      <c r="B993" s="46" t="str">
        <f>IFERROR(IF(A993="","",A993&amp;COUNTIF(A$2:A993,A993)),"")</f>
        <v>歴史98</v>
      </c>
      <c r="C993" s="49" t="s">
        <v>5948</v>
      </c>
      <c r="D993" s="50">
        <v>992</v>
      </c>
      <c r="F993" s="49" t="s">
        <v>36</v>
      </c>
      <c r="G993" s="49" t="s">
        <v>1761</v>
      </c>
      <c r="H993" s="49" t="s">
        <v>533</v>
      </c>
      <c r="K993" s="49" t="s">
        <v>5960</v>
      </c>
      <c r="L993" s="49" t="s">
        <v>4402</v>
      </c>
      <c r="M993" s="49" t="s">
        <v>4403</v>
      </c>
      <c r="O993" s="49" t="s">
        <v>5961</v>
      </c>
      <c r="P993" s="49" t="s">
        <v>5962</v>
      </c>
      <c r="Q993" s="50">
        <v>2400</v>
      </c>
      <c r="R993" s="50">
        <v>2640</v>
      </c>
      <c r="S993" s="49" t="s">
        <v>5963</v>
      </c>
      <c r="T993" s="49" t="s">
        <v>943</v>
      </c>
      <c r="U993" s="49" t="s">
        <v>2704</v>
      </c>
      <c r="V993" s="49" t="s">
        <v>2383</v>
      </c>
      <c r="Y993" s="50">
        <v>992</v>
      </c>
    </row>
    <row r="994" spans="1:25" x14ac:dyDescent="0.8">
      <c r="A994" s="46" t="s">
        <v>7319</v>
      </c>
      <c r="B994" s="46" t="str">
        <f>IFERROR(IF(A994="","",A994&amp;COUNTIF(A$2:A994,A994)),"")</f>
        <v>歴史99</v>
      </c>
      <c r="C994" s="49" t="s">
        <v>5948</v>
      </c>
      <c r="D994" s="50">
        <v>993</v>
      </c>
      <c r="F994" s="49" t="s">
        <v>36</v>
      </c>
      <c r="G994" s="49" t="s">
        <v>1761</v>
      </c>
      <c r="H994" s="49" t="s">
        <v>533</v>
      </c>
      <c r="K994" s="49" t="s">
        <v>5964</v>
      </c>
      <c r="L994" s="49" t="s">
        <v>1300</v>
      </c>
      <c r="M994" s="49" t="s">
        <v>1301</v>
      </c>
      <c r="O994" s="49" t="s">
        <v>1798</v>
      </c>
      <c r="P994" s="49" t="s">
        <v>1799</v>
      </c>
      <c r="Q994" s="50">
        <v>14300</v>
      </c>
      <c r="R994" s="50">
        <v>15730</v>
      </c>
      <c r="S994" s="49" t="s">
        <v>1800</v>
      </c>
      <c r="T994" s="49" t="s">
        <v>1801</v>
      </c>
      <c r="U994" s="49" t="s">
        <v>1796</v>
      </c>
      <c r="Y994" s="50">
        <v>993</v>
      </c>
    </row>
    <row r="995" spans="1:25" x14ac:dyDescent="0.8">
      <c r="A995" s="46" t="s">
        <v>7319</v>
      </c>
      <c r="B995" s="46" t="str">
        <f>IFERROR(IF(A995="","",A995&amp;COUNTIF(A$2:A995,A995)),"")</f>
        <v>歴史100</v>
      </c>
      <c r="C995" s="49" t="s">
        <v>5948</v>
      </c>
      <c r="D995" s="50">
        <v>994</v>
      </c>
      <c r="F995" s="49" t="s">
        <v>36</v>
      </c>
      <c r="G995" s="49" t="s">
        <v>1761</v>
      </c>
      <c r="H995" s="49" t="s">
        <v>533</v>
      </c>
      <c r="K995" s="49" t="s">
        <v>5965</v>
      </c>
      <c r="L995" s="49" t="s">
        <v>1300</v>
      </c>
      <c r="M995" s="49" t="s">
        <v>1301</v>
      </c>
      <c r="O995" s="49" t="s">
        <v>1802</v>
      </c>
      <c r="P995" s="49" t="s">
        <v>1803</v>
      </c>
      <c r="Q995" s="50">
        <v>10800</v>
      </c>
      <c r="R995" s="50">
        <v>11880</v>
      </c>
      <c r="S995" s="49" t="s">
        <v>1804</v>
      </c>
      <c r="T995" s="49" t="s">
        <v>1805</v>
      </c>
      <c r="U995" s="49" t="s">
        <v>1796</v>
      </c>
      <c r="Y995" s="50">
        <v>994</v>
      </c>
    </row>
    <row r="996" spans="1:25" x14ac:dyDescent="0.8">
      <c r="A996" s="46" t="s">
        <v>7319</v>
      </c>
      <c r="B996" s="46" t="str">
        <f>IFERROR(IF(A996="","",A996&amp;COUNTIF(A$2:A996,A996)),"")</f>
        <v>歴史101</v>
      </c>
      <c r="C996" s="49" t="s">
        <v>5948</v>
      </c>
      <c r="D996" s="50">
        <v>995</v>
      </c>
      <c r="F996" s="49" t="s">
        <v>36</v>
      </c>
      <c r="G996" s="49" t="s">
        <v>1761</v>
      </c>
      <c r="H996" s="49" t="s">
        <v>533</v>
      </c>
      <c r="K996" s="49" t="s">
        <v>5966</v>
      </c>
      <c r="L996" s="49" t="s">
        <v>1300</v>
      </c>
      <c r="M996" s="49" t="s">
        <v>1301</v>
      </c>
      <c r="O996" s="49" t="s">
        <v>1806</v>
      </c>
      <c r="P996" s="49" t="s">
        <v>1807</v>
      </c>
      <c r="Q996" s="50">
        <v>12200</v>
      </c>
      <c r="R996" s="50">
        <v>13420</v>
      </c>
      <c r="S996" s="49" t="s">
        <v>1808</v>
      </c>
      <c r="T996" s="49" t="s">
        <v>1809</v>
      </c>
      <c r="U996" s="49" t="s">
        <v>1796</v>
      </c>
      <c r="Y996" s="50">
        <v>995</v>
      </c>
    </row>
    <row r="997" spans="1:25" x14ac:dyDescent="0.8">
      <c r="A997" s="46" t="s">
        <v>7319</v>
      </c>
      <c r="B997" s="46" t="str">
        <f>IFERROR(IF(A997="","",A997&amp;COUNTIF(A$2:A997,A997)),"")</f>
        <v>歴史102</v>
      </c>
      <c r="C997" s="49" t="s">
        <v>5948</v>
      </c>
      <c r="D997" s="50">
        <v>996</v>
      </c>
      <c r="F997" s="49" t="s">
        <v>36</v>
      </c>
      <c r="G997" s="49" t="s">
        <v>1761</v>
      </c>
      <c r="H997" s="49" t="s">
        <v>533</v>
      </c>
      <c r="K997" s="49" t="s">
        <v>5967</v>
      </c>
      <c r="L997" s="49" t="s">
        <v>211</v>
      </c>
      <c r="M997" s="49" t="s">
        <v>212</v>
      </c>
      <c r="O997" s="49" t="s">
        <v>5968</v>
      </c>
      <c r="P997" s="49" t="s">
        <v>5969</v>
      </c>
      <c r="Q997" s="50">
        <v>5800</v>
      </c>
      <c r="R997" s="50">
        <v>6380</v>
      </c>
      <c r="S997" s="49" t="s">
        <v>5970</v>
      </c>
      <c r="T997" s="49" t="s">
        <v>245</v>
      </c>
      <c r="U997" s="49" t="s">
        <v>5971</v>
      </c>
      <c r="V997" s="49" t="s">
        <v>2383</v>
      </c>
      <c r="Y997" s="50">
        <v>996</v>
      </c>
    </row>
    <row r="998" spans="1:25" x14ac:dyDescent="0.8">
      <c r="A998" s="46" t="s">
        <v>7319</v>
      </c>
      <c r="B998" s="46" t="str">
        <f>IFERROR(IF(A998="","",A998&amp;COUNTIF(A$2:A998,A998)),"")</f>
        <v>歴史103</v>
      </c>
      <c r="C998" s="49" t="s">
        <v>5948</v>
      </c>
      <c r="D998" s="50">
        <v>997</v>
      </c>
      <c r="F998" s="49" t="s">
        <v>36</v>
      </c>
      <c r="G998" s="49" t="s">
        <v>1761</v>
      </c>
      <c r="H998" s="49" t="s">
        <v>533</v>
      </c>
      <c r="K998" s="49" t="s">
        <v>5972</v>
      </c>
      <c r="L998" s="49" t="s">
        <v>211</v>
      </c>
      <c r="M998" s="49" t="s">
        <v>212</v>
      </c>
      <c r="O998" s="49" t="s">
        <v>1810</v>
      </c>
      <c r="P998" s="49" t="s">
        <v>1811</v>
      </c>
      <c r="Q998" s="50">
        <v>6300</v>
      </c>
      <c r="R998" s="50">
        <v>6930</v>
      </c>
      <c r="S998" s="49" t="s">
        <v>1812</v>
      </c>
      <c r="T998" s="49" t="s">
        <v>5973</v>
      </c>
      <c r="U998" s="49" t="s">
        <v>1813</v>
      </c>
      <c r="Y998" s="50">
        <v>997</v>
      </c>
    </row>
    <row r="999" spans="1:25" x14ac:dyDescent="0.8">
      <c r="A999" s="46" t="s">
        <v>7319</v>
      </c>
      <c r="B999" s="46" t="str">
        <f>IFERROR(IF(A999="","",A999&amp;COUNTIF(A$2:A999,A999)),"")</f>
        <v>歴史104</v>
      </c>
      <c r="C999" s="49" t="s">
        <v>5948</v>
      </c>
      <c r="D999" s="50">
        <v>998</v>
      </c>
      <c r="F999" s="49" t="s">
        <v>36</v>
      </c>
      <c r="G999" s="49" t="s">
        <v>1761</v>
      </c>
      <c r="H999" s="49" t="s">
        <v>533</v>
      </c>
      <c r="K999" s="49" t="s">
        <v>5974</v>
      </c>
      <c r="L999" s="49" t="s">
        <v>263</v>
      </c>
      <c r="M999" s="49" t="s">
        <v>264</v>
      </c>
      <c r="O999" s="49" t="s">
        <v>587</v>
      </c>
      <c r="P999" s="49" t="s">
        <v>588</v>
      </c>
      <c r="Q999" s="50">
        <v>7500</v>
      </c>
      <c r="R999" s="50">
        <v>8250</v>
      </c>
      <c r="S999" s="49" t="s">
        <v>589</v>
      </c>
      <c r="T999" s="49" t="s">
        <v>148</v>
      </c>
      <c r="U999" s="49" t="s">
        <v>590</v>
      </c>
      <c r="Y999" s="50">
        <v>998</v>
      </c>
    </row>
    <row r="1000" spans="1:25" x14ac:dyDescent="0.8">
      <c r="A1000" s="46" t="s">
        <v>7319</v>
      </c>
      <c r="B1000" s="46" t="str">
        <f>IFERROR(IF(A1000="","",A1000&amp;COUNTIF(A$2:A1000,A1000)),"")</f>
        <v>歴史105</v>
      </c>
      <c r="C1000" s="49" t="s">
        <v>5948</v>
      </c>
      <c r="D1000" s="50">
        <v>999</v>
      </c>
      <c r="F1000" s="49" t="s">
        <v>36</v>
      </c>
      <c r="G1000" s="49" t="s">
        <v>1761</v>
      </c>
      <c r="H1000" s="49" t="s">
        <v>533</v>
      </c>
      <c r="K1000" s="49" t="s">
        <v>5975</v>
      </c>
      <c r="L1000" s="49" t="s">
        <v>265</v>
      </c>
      <c r="M1000" s="49" t="s">
        <v>266</v>
      </c>
      <c r="O1000" s="49" t="s">
        <v>5976</v>
      </c>
      <c r="P1000" s="49" t="s">
        <v>5977</v>
      </c>
      <c r="Q1000" s="50">
        <v>20000</v>
      </c>
      <c r="R1000" s="50">
        <v>22000</v>
      </c>
      <c r="S1000" s="49" t="s">
        <v>5978</v>
      </c>
      <c r="T1000" s="49" t="s">
        <v>5063</v>
      </c>
      <c r="U1000" s="49" t="s">
        <v>5979</v>
      </c>
      <c r="V1000" s="49" t="s">
        <v>2383</v>
      </c>
      <c r="Y1000" s="50">
        <v>999</v>
      </c>
    </row>
    <row r="1001" spans="1:25" x14ac:dyDescent="0.8">
      <c r="A1001" s="46" t="s">
        <v>7319</v>
      </c>
      <c r="B1001" s="46" t="str">
        <f>IFERROR(IF(A1001="","",A1001&amp;COUNTIF(A$2:A1001,A1001)),"")</f>
        <v>歴史106</v>
      </c>
      <c r="C1001" s="49" t="s">
        <v>5948</v>
      </c>
      <c r="D1001" s="50">
        <v>1000</v>
      </c>
      <c r="F1001" s="49" t="s">
        <v>36</v>
      </c>
      <c r="G1001" s="49" t="s">
        <v>1761</v>
      </c>
      <c r="H1001" s="49" t="s">
        <v>533</v>
      </c>
      <c r="K1001" s="49" t="s">
        <v>5980</v>
      </c>
      <c r="L1001" s="49" t="s">
        <v>265</v>
      </c>
      <c r="M1001" s="49" t="s">
        <v>266</v>
      </c>
      <c r="O1001" s="49" t="s">
        <v>5981</v>
      </c>
      <c r="P1001" s="49" t="s">
        <v>5982</v>
      </c>
      <c r="Q1001" s="50">
        <v>6000</v>
      </c>
      <c r="R1001" s="50">
        <v>6600</v>
      </c>
      <c r="S1001" s="49" t="s">
        <v>5983</v>
      </c>
      <c r="T1001" s="49" t="s">
        <v>944</v>
      </c>
      <c r="U1001" s="49" t="s">
        <v>456</v>
      </c>
      <c r="V1001" s="49" t="s">
        <v>2383</v>
      </c>
      <c r="Y1001" s="50">
        <v>1000</v>
      </c>
    </row>
    <row r="1002" spans="1:25" x14ac:dyDescent="0.8">
      <c r="A1002" s="46" t="s">
        <v>7319</v>
      </c>
      <c r="B1002" s="46" t="str">
        <f>IFERROR(IF(A1002="","",A1002&amp;COUNTIF(A$2:A1002,A1002)),"")</f>
        <v>歴史107</v>
      </c>
      <c r="C1002" s="49" t="s">
        <v>5948</v>
      </c>
      <c r="D1002" s="50">
        <v>1001</v>
      </c>
      <c r="F1002" s="49" t="s">
        <v>36</v>
      </c>
      <c r="G1002" s="49" t="s">
        <v>1761</v>
      </c>
      <c r="H1002" s="49" t="s">
        <v>533</v>
      </c>
      <c r="K1002" s="49" t="s">
        <v>5984</v>
      </c>
      <c r="L1002" s="49" t="s">
        <v>591</v>
      </c>
      <c r="M1002" s="49" t="s">
        <v>592</v>
      </c>
      <c r="O1002" s="49" t="s">
        <v>5985</v>
      </c>
      <c r="P1002" s="49" t="s">
        <v>5986</v>
      </c>
      <c r="Q1002" s="50">
        <v>30000</v>
      </c>
      <c r="R1002" s="50">
        <v>33000</v>
      </c>
      <c r="S1002" s="49" t="s">
        <v>5987</v>
      </c>
      <c r="T1002" s="49" t="s">
        <v>5988</v>
      </c>
      <c r="U1002" s="49" t="s">
        <v>5989</v>
      </c>
      <c r="V1002" s="49" t="s">
        <v>2383</v>
      </c>
      <c r="Y1002" s="50">
        <v>1001</v>
      </c>
    </row>
    <row r="1003" spans="1:25" x14ac:dyDescent="0.8">
      <c r="A1003" s="46" t="s">
        <v>7319</v>
      </c>
      <c r="B1003" s="46" t="str">
        <f>IFERROR(IF(A1003="","",A1003&amp;COUNTIF(A$2:A1003,A1003)),"")</f>
        <v>歴史108</v>
      </c>
      <c r="C1003" s="49" t="s">
        <v>5948</v>
      </c>
      <c r="D1003" s="50">
        <v>1002</v>
      </c>
      <c r="F1003" s="49" t="s">
        <v>36</v>
      </c>
      <c r="G1003" s="49" t="s">
        <v>1761</v>
      </c>
      <c r="H1003" s="49" t="s">
        <v>533</v>
      </c>
      <c r="K1003" s="49" t="s">
        <v>5990</v>
      </c>
      <c r="L1003" s="49" t="s">
        <v>591</v>
      </c>
      <c r="M1003" s="49" t="s">
        <v>592</v>
      </c>
      <c r="O1003" s="49" t="s">
        <v>5991</v>
      </c>
      <c r="P1003" s="49" t="s">
        <v>5992</v>
      </c>
      <c r="Q1003" s="50">
        <v>7500</v>
      </c>
      <c r="R1003" s="50">
        <v>8250</v>
      </c>
      <c r="S1003" s="49" t="s">
        <v>5993</v>
      </c>
      <c r="T1003" s="49" t="s">
        <v>5994</v>
      </c>
      <c r="U1003" s="49" t="s">
        <v>5995</v>
      </c>
      <c r="V1003" s="49" t="s">
        <v>2383</v>
      </c>
      <c r="Y1003" s="50">
        <v>1002</v>
      </c>
    </row>
    <row r="1004" spans="1:25" x14ac:dyDescent="0.8">
      <c r="A1004" s="46" t="s">
        <v>7319</v>
      </c>
      <c r="B1004" s="46" t="str">
        <f>IFERROR(IF(A1004="","",A1004&amp;COUNTIF(A$2:A1004,A1004)),"")</f>
        <v>歴史109</v>
      </c>
      <c r="C1004" s="49" t="s">
        <v>5948</v>
      </c>
      <c r="D1004" s="50">
        <v>1003</v>
      </c>
      <c r="F1004" s="49" t="s">
        <v>36</v>
      </c>
      <c r="G1004" s="49" t="s">
        <v>1761</v>
      </c>
      <c r="H1004" s="49" t="s">
        <v>533</v>
      </c>
      <c r="K1004" s="49" t="s">
        <v>5996</v>
      </c>
      <c r="L1004" s="49" t="s">
        <v>591</v>
      </c>
      <c r="M1004" s="49" t="s">
        <v>592</v>
      </c>
      <c r="O1004" s="49" t="s">
        <v>5997</v>
      </c>
      <c r="P1004" s="49" t="s">
        <v>5998</v>
      </c>
      <c r="Q1004" s="50">
        <v>8000</v>
      </c>
      <c r="R1004" s="50">
        <v>8800</v>
      </c>
      <c r="S1004" s="49" t="s">
        <v>5999</v>
      </c>
      <c r="T1004" s="49" t="s">
        <v>6000</v>
      </c>
      <c r="U1004" s="49" t="s">
        <v>6001</v>
      </c>
      <c r="V1004" s="49" t="s">
        <v>2383</v>
      </c>
      <c r="Y1004" s="50">
        <v>1003</v>
      </c>
    </row>
    <row r="1005" spans="1:25" x14ac:dyDescent="0.8">
      <c r="A1005" s="46" t="s">
        <v>7319</v>
      </c>
      <c r="B1005" s="46" t="str">
        <f>IFERROR(IF(A1005="","",A1005&amp;COUNTIF(A$2:A1005,A1005)),"")</f>
        <v>歴史110</v>
      </c>
      <c r="C1005" s="49" t="s">
        <v>6002</v>
      </c>
      <c r="D1005" s="50">
        <v>1004</v>
      </c>
      <c r="F1005" s="49" t="s">
        <v>36</v>
      </c>
      <c r="G1005" s="49" t="s">
        <v>1761</v>
      </c>
      <c r="H1005" s="49" t="s">
        <v>533</v>
      </c>
      <c r="L1005" s="49" t="s">
        <v>591</v>
      </c>
      <c r="M1005" s="49" t="s">
        <v>592</v>
      </c>
      <c r="O1005" s="49" t="s">
        <v>593</v>
      </c>
      <c r="P1005" s="49" t="s">
        <v>594</v>
      </c>
      <c r="Q1005" s="50">
        <v>5400</v>
      </c>
      <c r="R1005" s="50">
        <v>5940</v>
      </c>
      <c r="S1005" s="49" t="s">
        <v>595</v>
      </c>
      <c r="T1005" s="49" t="s">
        <v>148</v>
      </c>
      <c r="U1005" s="49" t="s">
        <v>596</v>
      </c>
      <c r="Y1005" s="50">
        <v>1004</v>
      </c>
    </row>
    <row r="1006" spans="1:25" x14ac:dyDescent="0.8">
      <c r="A1006" s="46" t="s">
        <v>7319</v>
      </c>
      <c r="B1006" s="46" t="str">
        <f>IFERROR(IF(A1006="","",A1006&amp;COUNTIF(A$2:A1006,A1006)),"")</f>
        <v>歴史111</v>
      </c>
      <c r="C1006" s="49" t="s">
        <v>6002</v>
      </c>
      <c r="D1006" s="50">
        <v>1005</v>
      </c>
      <c r="F1006" s="49" t="s">
        <v>36</v>
      </c>
      <c r="G1006" s="49" t="s">
        <v>1761</v>
      </c>
      <c r="H1006" s="49" t="s">
        <v>533</v>
      </c>
      <c r="K1006" s="49" t="s">
        <v>6003</v>
      </c>
      <c r="L1006" s="49" t="s">
        <v>591</v>
      </c>
      <c r="M1006" s="49" t="s">
        <v>592</v>
      </c>
      <c r="O1006" s="49" t="s">
        <v>597</v>
      </c>
      <c r="P1006" s="49" t="s">
        <v>598</v>
      </c>
      <c r="Q1006" s="50">
        <v>2700</v>
      </c>
      <c r="R1006" s="50">
        <v>2970</v>
      </c>
      <c r="S1006" s="49" t="s">
        <v>599</v>
      </c>
      <c r="T1006" s="49" t="s">
        <v>96</v>
      </c>
      <c r="U1006" s="49" t="s">
        <v>600</v>
      </c>
      <c r="Y1006" s="50">
        <v>1005</v>
      </c>
    </row>
    <row r="1007" spans="1:25" x14ac:dyDescent="0.8">
      <c r="A1007" s="46" t="s">
        <v>7319</v>
      </c>
      <c r="B1007" s="46" t="str">
        <f>IFERROR(IF(A1007="","",A1007&amp;COUNTIF(A$2:A1007,A1007)),"")</f>
        <v>歴史112</v>
      </c>
      <c r="C1007" s="49" t="s">
        <v>6002</v>
      </c>
      <c r="D1007" s="50">
        <v>1006</v>
      </c>
      <c r="F1007" s="49" t="s">
        <v>36</v>
      </c>
      <c r="G1007" s="49" t="s">
        <v>1761</v>
      </c>
      <c r="H1007" s="49" t="s">
        <v>533</v>
      </c>
      <c r="K1007" s="49" t="s">
        <v>6004</v>
      </c>
      <c r="L1007" s="49" t="s">
        <v>605</v>
      </c>
      <c r="M1007" s="49" t="s">
        <v>606</v>
      </c>
      <c r="O1007" s="49" t="s">
        <v>6005</v>
      </c>
      <c r="P1007" s="49" t="s">
        <v>6006</v>
      </c>
      <c r="Q1007" s="50">
        <v>9800</v>
      </c>
      <c r="R1007" s="50">
        <v>10780</v>
      </c>
      <c r="S1007" s="49" t="s">
        <v>6007</v>
      </c>
      <c r="T1007" s="49" t="s">
        <v>5044</v>
      </c>
      <c r="U1007" s="49" t="s">
        <v>6008</v>
      </c>
      <c r="V1007" s="49" t="s">
        <v>2383</v>
      </c>
      <c r="Y1007" s="50">
        <v>1006</v>
      </c>
    </row>
    <row r="1008" spans="1:25" x14ac:dyDescent="0.8">
      <c r="A1008" s="46" t="s">
        <v>7319</v>
      </c>
      <c r="B1008" s="46" t="str">
        <f>IFERROR(IF(A1008="","",A1008&amp;COUNTIF(A$2:A1008,A1008)),"")</f>
        <v>歴史113</v>
      </c>
      <c r="C1008" s="49" t="s">
        <v>6002</v>
      </c>
      <c r="D1008" s="50">
        <v>1007</v>
      </c>
      <c r="F1008" s="49" t="s">
        <v>36</v>
      </c>
      <c r="G1008" s="49" t="s">
        <v>1761</v>
      </c>
      <c r="H1008" s="49" t="s">
        <v>533</v>
      </c>
      <c r="K1008" s="49" t="s">
        <v>6009</v>
      </c>
      <c r="L1008" s="49" t="s">
        <v>605</v>
      </c>
      <c r="M1008" s="49" t="s">
        <v>606</v>
      </c>
      <c r="O1008" s="49" t="s">
        <v>6010</v>
      </c>
      <c r="P1008" s="49" t="s">
        <v>6011</v>
      </c>
      <c r="Q1008" s="50">
        <v>8800</v>
      </c>
      <c r="R1008" s="50">
        <v>9680</v>
      </c>
      <c r="S1008" s="49" t="s">
        <v>6012</v>
      </c>
      <c r="T1008" s="49" t="s">
        <v>5202</v>
      </c>
      <c r="U1008" s="49" t="s">
        <v>113</v>
      </c>
      <c r="V1008" s="49" t="s">
        <v>2383</v>
      </c>
      <c r="Y1008" s="50">
        <v>1007</v>
      </c>
    </row>
    <row r="1009" spans="1:25" x14ac:dyDescent="0.8">
      <c r="A1009" s="46" t="s">
        <v>7319</v>
      </c>
      <c r="B1009" s="46" t="str">
        <f>IFERROR(IF(A1009="","",A1009&amp;COUNTIF(A$2:A1009,A1009)),"")</f>
        <v>歴史114</v>
      </c>
      <c r="C1009" s="49" t="s">
        <v>6002</v>
      </c>
      <c r="D1009" s="50">
        <v>1008</v>
      </c>
      <c r="F1009" s="49" t="s">
        <v>36</v>
      </c>
      <c r="G1009" s="49" t="s">
        <v>1761</v>
      </c>
      <c r="H1009" s="49" t="s">
        <v>533</v>
      </c>
      <c r="L1009" s="49" t="s">
        <v>397</v>
      </c>
      <c r="M1009" s="49" t="s">
        <v>398</v>
      </c>
      <c r="O1009" s="49" t="s">
        <v>611</v>
      </c>
      <c r="P1009" s="49" t="s">
        <v>612</v>
      </c>
      <c r="Q1009" s="50">
        <v>9000</v>
      </c>
      <c r="R1009" s="50">
        <v>9900</v>
      </c>
      <c r="S1009" s="49" t="s">
        <v>613</v>
      </c>
      <c r="T1009" s="49" t="s">
        <v>74</v>
      </c>
      <c r="U1009" s="49" t="s">
        <v>614</v>
      </c>
      <c r="Y1009" s="50">
        <v>1008</v>
      </c>
    </row>
    <row r="1010" spans="1:25" x14ac:dyDescent="0.8">
      <c r="A1010" s="46" t="s">
        <v>7319</v>
      </c>
      <c r="B1010" s="46" t="str">
        <f>IFERROR(IF(A1010="","",A1010&amp;COUNTIF(A$2:A1010,A1010)),"")</f>
        <v>歴史115</v>
      </c>
      <c r="C1010" s="49" t="s">
        <v>6002</v>
      </c>
      <c r="D1010" s="50">
        <v>1009</v>
      </c>
      <c r="F1010" s="49" t="s">
        <v>36</v>
      </c>
      <c r="G1010" s="49" t="s">
        <v>1761</v>
      </c>
      <c r="H1010" s="49" t="s">
        <v>533</v>
      </c>
      <c r="K1010" s="49" t="s">
        <v>6013</v>
      </c>
      <c r="L1010" s="49" t="s">
        <v>457</v>
      </c>
      <c r="M1010" s="49" t="s">
        <v>458</v>
      </c>
      <c r="O1010" s="49" t="s">
        <v>6014</v>
      </c>
      <c r="P1010" s="49" t="s">
        <v>3824</v>
      </c>
      <c r="Q1010" s="50">
        <v>9000</v>
      </c>
      <c r="R1010" s="50">
        <v>9900</v>
      </c>
      <c r="S1010" s="49" t="s">
        <v>6015</v>
      </c>
      <c r="T1010" s="49" t="s">
        <v>5578</v>
      </c>
      <c r="U1010" s="49" t="s">
        <v>616</v>
      </c>
      <c r="V1010" s="49" t="s">
        <v>7291</v>
      </c>
      <c r="Y1010" s="50">
        <v>1009</v>
      </c>
    </row>
    <row r="1011" spans="1:25" x14ac:dyDescent="0.8">
      <c r="A1011" s="46" t="s">
        <v>7319</v>
      </c>
      <c r="B1011" s="46" t="str">
        <f>IFERROR(IF(A1011="","",A1011&amp;COUNTIF(A$2:A1011,A1011)),"")</f>
        <v>歴史116</v>
      </c>
      <c r="C1011" s="49" t="s">
        <v>6002</v>
      </c>
      <c r="D1011" s="50">
        <v>1010</v>
      </c>
      <c r="F1011" s="49" t="s">
        <v>36</v>
      </c>
      <c r="G1011" s="49" t="s">
        <v>1761</v>
      </c>
      <c r="H1011" s="49" t="s">
        <v>533</v>
      </c>
      <c r="K1011" s="49" t="s">
        <v>6016</v>
      </c>
      <c r="L1011" s="49" t="s">
        <v>457</v>
      </c>
      <c r="M1011" s="49" t="s">
        <v>458</v>
      </c>
      <c r="O1011" s="49" t="s">
        <v>6017</v>
      </c>
      <c r="P1011" s="49" t="s">
        <v>6018</v>
      </c>
      <c r="Q1011" s="50">
        <v>35000</v>
      </c>
      <c r="R1011" s="50">
        <v>38500</v>
      </c>
      <c r="S1011" s="49" t="s">
        <v>6019</v>
      </c>
      <c r="T1011" s="49" t="s">
        <v>5049</v>
      </c>
      <c r="U1011" s="49" t="s">
        <v>6020</v>
      </c>
      <c r="V1011" s="49" t="s">
        <v>7291</v>
      </c>
      <c r="Y1011" s="50">
        <v>1010</v>
      </c>
    </row>
    <row r="1012" spans="1:25" x14ac:dyDescent="0.8">
      <c r="A1012" s="46" t="s">
        <v>7319</v>
      </c>
      <c r="B1012" s="46" t="str">
        <f>IFERROR(IF(A1012="","",A1012&amp;COUNTIF(A$2:A1012,A1012)),"")</f>
        <v>歴史117</v>
      </c>
      <c r="C1012" s="49" t="s">
        <v>6002</v>
      </c>
      <c r="D1012" s="50">
        <v>1011</v>
      </c>
      <c r="F1012" s="49" t="s">
        <v>36</v>
      </c>
      <c r="G1012" s="49" t="s">
        <v>1761</v>
      </c>
      <c r="H1012" s="49" t="s">
        <v>533</v>
      </c>
      <c r="K1012" s="49" t="s">
        <v>6021</v>
      </c>
      <c r="L1012" s="49" t="s">
        <v>457</v>
      </c>
      <c r="M1012" s="49" t="s">
        <v>458</v>
      </c>
      <c r="O1012" s="49" t="s">
        <v>6022</v>
      </c>
      <c r="P1012" s="49" t="s">
        <v>6023</v>
      </c>
      <c r="Q1012" s="50">
        <v>2000</v>
      </c>
      <c r="R1012" s="50">
        <v>2200</v>
      </c>
      <c r="S1012" s="49" t="s">
        <v>6024</v>
      </c>
      <c r="T1012" s="49" t="s">
        <v>5044</v>
      </c>
      <c r="U1012" s="49" t="s">
        <v>874</v>
      </c>
      <c r="V1012" s="49" t="s">
        <v>2383</v>
      </c>
      <c r="Y1012" s="50">
        <v>1011</v>
      </c>
    </row>
    <row r="1013" spans="1:25" x14ac:dyDescent="0.8">
      <c r="A1013" s="46" t="s">
        <v>7319</v>
      </c>
      <c r="B1013" s="46" t="str">
        <f>IFERROR(IF(A1013="","",A1013&amp;COUNTIF(A$2:A1013,A1013)),"")</f>
        <v>歴史118</v>
      </c>
      <c r="C1013" s="49" t="s">
        <v>6002</v>
      </c>
      <c r="D1013" s="50">
        <v>1012</v>
      </c>
      <c r="F1013" s="49" t="s">
        <v>36</v>
      </c>
      <c r="G1013" s="49" t="s">
        <v>1761</v>
      </c>
      <c r="H1013" s="49" t="s">
        <v>533</v>
      </c>
      <c r="K1013" s="49" t="s">
        <v>6025</v>
      </c>
      <c r="L1013" s="49" t="s">
        <v>159</v>
      </c>
      <c r="M1013" s="49" t="s">
        <v>160</v>
      </c>
      <c r="O1013" s="49" t="s">
        <v>6026</v>
      </c>
      <c r="P1013" s="49" t="s">
        <v>6027</v>
      </c>
      <c r="Q1013" s="50">
        <v>22000</v>
      </c>
      <c r="R1013" s="50">
        <v>24200</v>
      </c>
      <c r="S1013" s="49" t="s">
        <v>6028</v>
      </c>
      <c r="T1013" s="49" t="s">
        <v>96</v>
      </c>
      <c r="U1013" s="49" t="s">
        <v>6029</v>
      </c>
      <c r="V1013" s="49" t="s">
        <v>2383</v>
      </c>
      <c r="Y1013" s="50">
        <v>1012</v>
      </c>
    </row>
    <row r="1014" spans="1:25" x14ac:dyDescent="0.8">
      <c r="A1014" s="46" t="s">
        <v>7319</v>
      </c>
      <c r="B1014" s="46" t="str">
        <f>IFERROR(IF(A1014="","",A1014&amp;COUNTIF(A$2:A1014,A1014)),"")</f>
        <v>歴史119</v>
      </c>
      <c r="C1014" s="49" t="s">
        <v>6002</v>
      </c>
      <c r="D1014" s="50">
        <v>1013</v>
      </c>
      <c r="F1014" s="49" t="s">
        <v>36</v>
      </c>
      <c r="G1014" s="49" t="s">
        <v>1761</v>
      </c>
      <c r="H1014" s="49" t="s">
        <v>533</v>
      </c>
      <c r="K1014" s="49" t="s">
        <v>6030</v>
      </c>
      <c r="L1014" s="49" t="s">
        <v>159</v>
      </c>
      <c r="M1014" s="49" t="s">
        <v>160</v>
      </c>
      <c r="O1014" s="49" t="s">
        <v>6031</v>
      </c>
      <c r="P1014" s="49" t="s">
        <v>6032</v>
      </c>
      <c r="Q1014" s="50">
        <v>20000</v>
      </c>
      <c r="R1014" s="50">
        <v>22000</v>
      </c>
      <c r="S1014" s="49" t="s">
        <v>6033</v>
      </c>
      <c r="T1014" s="49" t="s">
        <v>245</v>
      </c>
      <c r="U1014" s="49" t="s">
        <v>3935</v>
      </c>
      <c r="V1014" s="49" t="s">
        <v>2383</v>
      </c>
      <c r="Y1014" s="50">
        <v>1013</v>
      </c>
    </row>
    <row r="1015" spans="1:25" x14ac:dyDescent="0.8">
      <c r="A1015" s="46" t="s">
        <v>7319</v>
      </c>
      <c r="B1015" s="46" t="str">
        <f>IFERROR(IF(A1015="","",A1015&amp;COUNTIF(A$2:A1015,A1015)),"")</f>
        <v>歴史120</v>
      </c>
      <c r="C1015" s="49" t="s">
        <v>6002</v>
      </c>
      <c r="D1015" s="50">
        <v>1014</v>
      </c>
      <c r="F1015" s="49" t="s">
        <v>36</v>
      </c>
      <c r="G1015" s="49" t="s">
        <v>1761</v>
      </c>
      <c r="H1015" s="49" t="s">
        <v>533</v>
      </c>
      <c r="K1015" s="49" t="s">
        <v>6034</v>
      </c>
      <c r="L1015" s="49" t="s">
        <v>440</v>
      </c>
      <c r="M1015" s="49" t="s">
        <v>441</v>
      </c>
      <c r="O1015" s="49" t="s">
        <v>6035</v>
      </c>
      <c r="P1015" s="49" t="s">
        <v>6036</v>
      </c>
      <c r="Q1015" s="50">
        <v>7000</v>
      </c>
      <c r="R1015" s="50">
        <v>7700</v>
      </c>
      <c r="S1015" s="49" t="s">
        <v>6037</v>
      </c>
      <c r="T1015" s="49" t="s">
        <v>245</v>
      </c>
      <c r="U1015" s="49" t="s">
        <v>6038</v>
      </c>
      <c r="V1015" s="49" t="s">
        <v>2383</v>
      </c>
      <c r="Y1015" s="50">
        <v>1014</v>
      </c>
    </row>
    <row r="1016" spans="1:25" x14ac:dyDescent="0.8">
      <c r="A1016" s="46" t="s">
        <v>7319</v>
      </c>
      <c r="B1016" s="46" t="str">
        <f>IFERROR(IF(A1016="","",A1016&amp;COUNTIF(A$2:A1016,A1016)),"")</f>
        <v>歴史121</v>
      </c>
      <c r="C1016" s="49" t="s">
        <v>6002</v>
      </c>
      <c r="D1016" s="50">
        <v>1015</v>
      </c>
      <c r="F1016" s="49" t="s">
        <v>36</v>
      </c>
      <c r="G1016" s="49" t="s">
        <v>1761</v>
      </c>
      <c r="H1016" s="49" t="s">
        <v>533</v>
      </c>
      <c r="K1016" s="49" t="s">
        <v>6039</v>
      </c>
      <c r="L1016" s="49" t="s">
        <v>440</v>
      </c>
      <c r="M1016" s="49" t="s">
        <v>441</v>
      </c>
      <c r="O1016" s="49" t="s">
        <v>6040</v>
      </c>
      <c r="P1016" s="49" t="s">
        <v>6041</v>
      </c>
      <c r="Q1016" s="50">
        <v>6000</v>
      </c>
      <c r="R1016" s="50">
        <v>6600</v>
      </c>
      <c r="S1016" s="49" t="s">
        <v>6042</v>
      </c>
      <c r="T1016" s="49" t="s">
        <v>245</v>
      </c>
      <c r="U1016" s="49" t="s">
        <v>6043</v>
      </c>
      <c r="V1016" s="49" t="s">
        <v>2383</v>
      </c>
      <c r="Y1016" s="50">
        <v>1015</v>
      </c>
    </row>
    <row r="1017" spans="1:25" x14ac:dyDescent="0.8">
      <c r="A1017" s="46" t="s">
        <v>7319</v>
      </c>
      <c r="B1017" s="46" t="str">
        <f>IFERROR(IF(A1017="","",A1017&amp;COUNTIF(A$2:A1017,A1017)),"")</f>
        <v>歴史122</v>
      </c>
      <c r="C1017" s="49" t="s">
        <v>6002</v>
      </c>
      <c r="D1017" s="50">
        <v>1016</v>
      </c>
      <c r="F1017" s="49" t="s">
        <v>36</v>
      </c>
      <c r="G1017" s="49" t="s">
        <v>1761</v>
      </c>
      <c r="H1017" s="49" t="s">
        <v>533</v>
      </c>
      <c r="K1017" s="49" t="s">
        <v>6044</v>
      </c>
      <c r="L1017" s="49" t="s">
        <v>440</v>
      </c>
      <c r="M1017" s="49" t="s">
        <v>441</v>
      </c>
      <c r="O1017" s="49" t="s">
        <v>620</v>
      </c>
      <c r="P1017" s="49" t="s">
        <v>621</v>
      </c>
      <c r="Q1017" s="50">
        <v>4500</v>
      </c>
      <c r="R1017" s="50">
        <v>4950</v>
      </c>
      <c r="S1017" s="49" t="s">
        <v>622</v>
      </c>
      <c r="T1017" s="49" t="s">
        <v>6045</v>
      </c>
      <c r="U1017" s="49" t="s">
        <v>623</v>
      </c>
      <c r="Y1017" s="50">
        <v>1016</v>
      </c>
    </row>
    <row r="1018" spans="1:25" x14ac:dyDescent="0.8">
      <c r="A1018" s="46" t="s">
        <v>7319</v>
      </c>
      <c r="B1018" s="46" t="str">
        <f>IFERROR(IF(A1018="","",A1018&amp;COUNTIF(A$2:A1018,A1018)),"")</f>
        <v>歴史123</v>
      </c>
      <c r="C1018" s="49" t="s">
        <v>6002</v>
      </c>
      <c r="D1018" s="50">
        <v>1017</v>
      </c>
      <c r="F1018" s="49" t="s">
        <v>36</v>
      </c>
      <c r="G1018" s="49" t="s">
        <v>1761</v>
      </c>
      <c r="H1018" s="49" t="s">
        <v>533</v>
      </c>
      <c r="K1018" s="49" t="s">
        <v>6046</v>
      </c>
      <c r="L1018" s="49" t="s">
        <v>440</v>
      </c>
      <c r="M1018" s="49" t="s">
        <v>441</v>
      </c>
      <c r="O1018" s="49" t="s">
        <v>624</v>
      </c>
      <c r="P1018" s="49" t="s">
        <v>625</v>
      </c>
      <c r="Q1018" s="50">
        <v>3500</v>
      </c>
      <c r="R1018" s="50">
        <v>3850</v>
      </c>
      <c r="S1018" s="49" t="s">
        <v>626</v>
      </c>
      <c r="T1018" s="49" t="s">
        <v>6047</v>
      </c>
      <c r="U1018" s="49" t="s">
        <v>627</v>
      </c>
      <c r="Y1018" s="50">
        <v>1017</v>
      </c>
    </row>
    <row r="1019" spans="1:25" x14ac:dyDescent="0.8">
      <c r="A1019" s="46" t="s">
        <v>7319</v>
      </c>
      <c r="B1019" s="46" t="str">
        <f>IFERROR(IF(A1019="","",A1019&amp;COUNTIF(A$2:A1019,A1019)),"")</f>
        <v>歴史124</v>
      </c>
      <c r="C1019" s="49" t="s">
        <v>6002</v>
      </c>
      <c r="D1019" s="50">
        <v>1018</v>
      </c>
      <c r="F1019" s="49" t="s">
        <v>36</v>
      </c>
      <c r="G1019" s="49" t="s">
        <v>1761</v>
      </c>
      <c r="H1019" s="49" t="s">
        <v>533</v>
      </c>
      <c r="K1019" s="49" t="s">
        <v>6048</v>
      </c>
      <c r="L1019" s="49" t="s">
        <v>628</v>
      </c>
      <c r="M1019" s="49" t="s">
        <v>629</v>
      </c>
      <c r="O1019" s="49" t="s">
        <v>6049</v>
      </c>
      <c r="P1019" s="49" t="s">
        <v>6050</v>
      </c>
      <c r="Q1019" s="50">
        <v>14563</v>
      </c>
      <c r="R1019" s="50">
        <v>16019</v>
      </c>
      <c r="S1019" s="49" t="s">
        <v>6051</v>
      </c>
      <c r="T1019" s="49" t="s">
        <v>6052</v>
      </c>
      <c r="U1019" s="49" t="s">
        <v>6053</v>
      </c>
      <c r="V1019" s="49" t="s">
        <v>2383</v>
      </c>
      <c r="Y1019" s="50">
        <v>1018</v>
      </c>
    </row>
    <row r="1020" spans="1:25" x14ac:dyDescent="0.8">
      <c r="A1020" s="46" t="s">
        <v>7319</v>
      </c>
      <c r="B1020" s="46" t="str">
        <f>IFERROR(IF(A1020="","",A1020&amp;COUNTIF(A$2:A1020,A1020)),"")</f>
        <v>歴史125</v>
      </c>
      <c r="C1020" s="49" t="s">
        <v>6002</v>
      </c>
      <c r="D1020" s="50">
        <v>1019</v>
      </c>
      <c r="F1020" s="49" t="s">
        <v>36</v>
      </c>
      <c r="G1020" s="49" t="s">
        <v>1761</v>
      </c>
      <c r="H1020" s="49" t="s">
        <v>533</v>
      </c>
      <c r="L1020" s="49" t="s">
        <v>628</v>
      </c>
      <c r="M1020" s="49" t="s">
        <v>629</v>
      </c>
      <c r="O1020" s="49" t="s">
        <v>6054</v>
      </c>
      <c r="P1020" s="49" t="s">
        <v>6055</v>
      </c>
      <c r="Q1020" s="50">
        <v>38500</v>
      </c>
      <c r="R1020" s="50">
        <v>42350</v>
      </c>
      <c r="S1020" s="49" t="s">
        <v>6056</v>
      </c>
      <c r="U1020" s="49" t="s">
        <v>6057</v>
      </c>
      <c r="V1020" s="49" t="s">
        <v>7291</v>
      </c>
      <c r="Y1020" s="50">
        <v>1019</v>
      </c>
    </row>
    <row r="1021" spans="1:25" x14ac:dyDescent="0.8">
      <c r="A1021" s="46" t="s">
        <v>7319</v>
      </c>
      <c r="B1021" s="46" t="str">
        <f>IFERROR(IF(A1021="","",A1021&amp;COUNTIF(A$2:A1021,A1021)),"")</f>
        <v>歴史126</v>
      </c>
      <c r="C1021" s="49" t="s">
        <v>6058</v>
      </c>
      <c r="D1021" s="50">
        <v>1020</v>
      </c>
      <c r="F1021" s="49" t="s">
        <v>36</v>
      </c>
      <c r="G1021" s="49" t="s">
        <v>1761</v>
      </c>
      <c r="H1021" s="49" t="s">
        <v>533</v>
      </c>
      <c r="K1021" s="49" t="s">
        <v>6059</v>
      </c>
      <c r="L1021" s="49" t="s">
        <v>628</v>
      </c>
      <c r="M1021" s="49" t="s">
        <v>629</v>
      </c>
      <c r="O1021" s="49" t="s">
        <v>6060</v>
      </c>
      <c r="P1021" s="49" t="s">
        <v>6061</v>
      </c>
      <c r="Q1021" s="50">
        <v>5500</v>
      </c>
      <c r="R1021" s="50">
        <v>6050</v>
      </c>
      <c r="S1021" s="49" t="s">
        <v>6062</v>
      </c>
      <c r="T1021" s="49" t="s">
        <v>245</v>
      </c>
      <c r="U1021" s="49" t="s">
        <v>1726</v>
      </c>
      <c r="V1021" s="49" t="s">
        <v>2383</v>
      </c>
      <c r="Y1021" s="50">
        <v>1020</v>
      </c>
    </row>
    <row r="1022" spans="1:25" x14ac:dyDescent="0.8">
      <c r="A1022" s="46" t="s">
        <v>7319</v>
      </c>
      <c r="B1022" s="46" t="str">
        <f>IFERROR(IF(A1022="","",A1022&amp;COUNTIF(A$2:A1022,A1022)),"")</f>
        <v>歴史127</v>
      </c>
      <c r="C1022" s="49" t="s">
        <v>6058</v>
      </c>
      <c r="D1022" s="50">
        <v>1021</v>
      </c>
      <c r="F1022" s="49" t="s">
        <v>36</v>
      </c>
      <c r="G1022" s="49" t="s">
        <v>1761</v>
      </c>
      <c r="H1022" s="49" t="s">
        <v>533</v>
      </c>
      <c r="K1022" s="49" t="s">
        <v>6063</v>
      </c>
      <c r="L1022" s="49" t="s">
        <v>628</v>
      </c>
      <c r="M1022" s="49" t="s">
        <v>629</v>
      </c>
      <c r="O1022" s="49" t="s">
        <v>6064</v>
      </c>
      <c r="P1022" s="49" t="s">
        <v>6065</v>
      </c>
      <c r="Q1022" s="50">
        <v>8000</v>
      </c>
      <c r="R1022" s="50">
        <v>8800</v>
      </c>
      <c r="S1022" s="49" t="s">
        <v>6066</v>
      </c>
      <c r="T1022" s="49" t="s">
        <v>92</v>
      </c>
      <c r="U1022" s="49" t="s">
        <v>6067</v>
      </c>
      <c r="V1022" s="49" t="s">
        <v>2383</v>
      </c>
      <c r="Y1022" s="50">
        <v>1021</v>
      </c>
    </row>
    <row r="1023" spans="1:25" x14ac:dyDescent="0.8">
      <c r="A1023" s="46" t="s">
        <v>7319</v>
      </c>
      <c r="B1023" s="46" t="str">
        <f>IFERROR(IF(A1023="","",A1023&amp;COUNTIF(A$2:A1023,A1023)),"")</f>
        <v>歴史128</v>
      </c>
      <c r="C1023" s="49" t="s">
        <v>6058</v>
      </c>
      <c r="D1023" s="50">
        <v>1022</v>
      </c>
      <c r="F1023" s="49" t="s">
        <v>36</v>
      </c>
      <c r="G1023" s="49" t="s">
        <v>1761</v>
      </c>
      <c r="H1023" s="49" t="s">
        <v>533</v>
      </c>
      <c r="K1023" s="49" t="s">
        <v>6068</v>
      </c>
      <c r="L1023" s="49" t="s">
        <v>628</v>
      </c>
      <c r="M1023" s="49" t="s">
        <v>629</v>
      </c>
      <c r="O1023" s="49" t="s">
        <v>1823</v>
      </c>
      <c r="P1023" s="49" t="s">
        <v>6069</v>
      </c>
      <c r="Q1023" s="50">
        <v>30000</v>
      </c>
      <c r="R1023" s="50">
        <v>33000</v>
      </c>
      <c r="S1023" s="49" t="s">
        <v>1824</v>
      </c>
      <c r="T1023" s="49" t="s">
        <v>1196</v>
      </c>
      <c r="U1023" s="49" t="s">
        <v>1825</v>
      </c>
      <c r="Y1023" s="50">
        <v>1022</v>
      </c>
    </row>
    <row r="1024" spans="1:25" x14ac:dyDescent="0.8">
      <c r="A1024" s="46" t="s">
        <v>7319</v>
      </c>
      <c r="B1024" s="46" t="str">
        <f>IFERROR(IF(A1024="","",A1024&amp;COUNTIF(A$2:A1024,A1024)),"")</f>
        <v>歴史129</v>
      </c>
      <c r="C1024" s="49" t="s">
        <v>6058</v>
      </c>
      <c r="D1024" s="50">
        <v>1023</v>
      </c>
      <c r="F1024" s="49" t="s">
        <v>36</v>
      </c>
      <c r="G1024" s="49" t="s">
        <v>1761</v>
      </c>
      <c r="H1024" s="49" t="s">
        <v>533</v>
      </c>
      <c r="K1024" s="49" t="s">
        <v>6070</v>
      </c>
      <c r="L1024" s="49" t="s">
        <v>631</v>
      </c>
      <c r="M1024" s="49" t="s">
        <v>632</v>
      </c>
      <c r="O1024" s="49" t="s">
        <v>6071</v>
      </c>
      <c r="P1024" s="49" t="s">
        <v>6072</v>
      </c>
      <c r="Q1024" s="50">
        <v>18000</v>
      </c>
      <c r="R1024" s="50">
        <v>19800</v>
      </c>
      <c r="S1024" s="49" t="s">
        <v>6073</v>
      </c>
      <c r="T1024" s="49" t="s">
        <v>245</v>
      </c>
      <c r="U1024" s="49" t="s">
        <v>6074</v>
      </c>
      <c r="V1024" s="49" t="s">
        <v>2383</v>
      </c>
      <c r="Y1024" s="50">
        <v>1023</v>
      </c>
    </row>
    <row r="1025" spans="1:25" x14ac:dyDescent="0.8">
      <c r="A1025" s="46" t="s">
        <v>7319</v>
      </c>
      <c r="B1025" s="46" t="str">
        <f>IFERROR(IF(A1025="","",A1025&amp;COUNTIF(A$2:A1025,A1025)),"")</f>
        <v>歴史130</v>
      </c>
      <c r="C1025" s="49" t="s">
        <v>6058</v>
      </c>
      <c r="D1025" s="50">
        <v>1024</v>
      </c>
      <c r="F1025" s="49" t="s">
        <v>36</v>
      </c>
      <c r="G1025" s="49" t="s">
        <v>1761</v>
      </c>
      <c r="H1025" s="49" t="s">
        <v>533</v>
      </c>
      <c r="L1025" s="49" t="s">
        <v>631</v>
      </c>
      <c r="M1025" s="49" t="s">
        <v>632</v>
      </c>
      <c r="O1025" s="49" t="s">
        <v>6075</v>
      </c>
      <c r="P1025" s="49" t="s">
        <v>6076</v>
      </c>
      <c r="Q1025" s="50">
        <v>18800</v>
      </c>
      <c r="R1025" s="50">
        <v>20680</v>
      </c>
      <c r="S1025" s="49" t="s">
        <v>6077</v>
      </c>
      <c r="T1025" s="49" t="s">
        <v>5063</v>
      </c>
      <c r="U1025" s="49" t="s">
        <v>6078</v>
      </c>
      <c r="V1025" s="49" t="s">
        <v>7291</v>
      </c>
      <c r="Y1025" s="50">
        <v>1024</v>
      </c>
    </row>
    <row r="1026" spans="1:25" x14ac:dyDescent="0.8">
      <c r="A1026" s="46" t="s">
        <v>7319</v>
      </c>
      <c r="B1026" s="46" t="str">
        <f>IFERROR(IF(A1026="","",A1026&amp;COUNTIF(A$2:A1026,A1026)),"")</f>
        <v>歴史131</v>
      </c>
      <c r="C1026" s="49" t="s">
        <v>6058</v>
      </c>
      <c r="D1026" s="50">
        <v>1025</v>
      </c>
      <c r="F1026" s="49" t="s">
        <v>36</v>
      </c>
      <c r="G1026" s="49" t="s">
        <v>1761</v>
      </c>
      <c r="H1026" s="49" t="s">
        <v>533</v>
      </c>
      <c r="K1026" s="49" t="s">
        <v>6079</v>
      </c>
      <c r="L1026" s="49" t="s">
        <v>631</v>
      </c>
      <c r="M1026" s="49" t="s">
        <v>632</v>
      </c>
      <c r="O1026" s="49" t="s">
        <v>6080</v>
      </c>
      <c r="P1026" s="49" t="s">
        <v>6081</v>
      </c>
      <c r="Q1026" s="50">
        <v>9000</v>
      </c>
      <c r="R1026" s="50">
        <v>9900</v>
      </c>
      <c r="S1026" s="49" t="s">
        <v>6082</v>
      </c>
      <c r="T1026" s="49" t="s">
        <v>245</v>
      </c>
      <c r="U1026" s="49" t="s">
        <v>6083</v>
      </c>
      <c r="V1026" s="49" t="s">
        <v>2383</v>
      </c>
      <c r="Y1026" s="50">
        <v>1025</v>
      </c>
    </row>
    <row r="1027" spans="1:25" x14ac:dyDescent="0.8">
      <c r="A1027" s="46" t="s">
        <v>7319</v>
      </c>
      <c r="B1027" s="46" t="str">
        <f>IFERROR(IF(A1027="","",A1027&amp;COUNTIF(A$2:A1027,A1027)),"")</f>
        <v>歴史132</v>
      </c>
      <c r="C1027" s="49" t="s">
        <v>6058</v>
      </c>
      <c r="D1027" s="50">
        <v>1026</v>
      </c>
      <c r="F1027" s="49" t="s">
        <v>36</v>
      </c>
      <c r="G1027" s="49" t="s">
        <v>1761</v>
      </c>
      <c r="H1027" s="49" t="s">
        <v>533</v>
      </c>
      <c r="K1027" s="49" t="s">
        <v>6084</v>
      </c>
      <c r="L1027" s="49" t="s">
        <v>446</v>
      </c>
      <c r="M1027" s="49" t="s">
        <v>447</v>
      </c>
      <c r="O1027" s="49" t="s">
        <v>1826</v>
      </c>
      <c r="P1027" s="49" t="s">
        <v>1827</v>
      </c>
      <c r="Q1027" s="50">
        <v>25500</v>
      </c>
      <c r="R1027" s="50">
        <v>28050</v>
      </c>
      <c r="S1027" s="49" t="s">
        <v>1828</v>
      </c>
      <c r="T1027" s="49" t="s">
        <v>1829</v>
      </c>
      <c r="U1027" s="49" t="s">
        <v>1830</v>
      </c>
      <c r="Y1027" s="50">
        <v>1026</v>
      </c>
    </row>
    <row r="1028" spans="1:25" x14ac:dyDescent="0.8">
      <c r="A1028" s="46" t="s">
        <v>7319</v>
      </c>
      <c r="B1028" s="46" t="str">
        <f>IFERROR(IF(A1028="","",A1028&amp;COUNTIF(A$2:A1028,A1028)),"")</f>
        <v>歴史133</v>
      </c>
      <c r="C1028" s="49" t="s">
        <v>6058</v>
      </c>
      <c r="D1028" s="50">
        <v>1027</v>
      </c>
      <c r="F1028" s="49" t="s">
        <v>36</v>
      </c>
      <c r="G1028" s="49" t="s">
        <v>1761</v>
      </c>
      <c r="H1028" s="49" t="s">
        <v>533</v>
      </c>
      <c r="L1028" s="49" t="s">
        <v>446</v>
      </c>
      <c r="M1028" s="49" t="s">
        <v>447</v>
      </c>
      <c r="O1028" s="49" t="s">
        <v>1831</v>
      </c>
      <c r="P1028" s="49" t="s">
        <v>1832</v>
      </c>
      <c r="Q1028" s="50">
        <v>52800</v>
      </c>
      <c r="R1028" s="50">
        <v>58080</v>
      </c>
      <c r="S1028" s="49" t="s">
        <v>1833</v>
      </c>
      <c r="T1028" s="49" t="s">
        <v>1834</v>
      </c>
      <c r="U1028" s="49" t="s">
        <v>1835</v>
      </c>
      <c r="Y1028" s="50">
        <v>1027</v>
      </c>
    </row>
    <row r="1029" spans="1:25" x14ac:dyDescent="0.8">
      <c r="A1029" s="46" t="s">
        <v>7319</v>
      </c>
      <c r="B1029" s="46" t="str">
        <f>IFERROR(IF(A1029="","",A1029&amp;COUNTIF(A$2:A1029,A1029)),"")</f>
        <v>歴史134</v>
      </c>
      <c r="C1029" s="49" t="s">
        <v>6058</v>
      </c>
      <c r="D1029" s="50">
        <v>1028</v>
      </c>
      <c r="F1029" s="49" t="s">
        <v>36</v>
      </c>
      <c r="G1029" s="49" t="s">
        <v>1761</v>
      </c>
      <c r="H1029" s="49" t="s">
        <v>533</v>
      </c>
      <c r="K1029" s="49" t="s">
        <v>6085</v>
      </c>
      <c r="L1029" s="49" t="s">
        <v>636</v>
      </c>
      <c r="M1029" s="49" t="s">
        <v>637</v>
      </c>
      <c r="O1029" s="49" t="s">
        <v>638</v>
      </c>
      <c r="P1029" s="49" t="s">
        <v>639</v>
      </c>
      <c r="Q1029" s="50">
        <v>25000</v>
      </c>
      <c r="R1029" s="50">
        <v>27500</v>
      </c>
      <c r="S1029" s="49" t="s">
        <v>640</v>
      </c>
      <c r="T1029" s="49" t="s">
        <v>5566</v>
      </c>
      <c r="U1029" s="49" t="s">
        <v>641</v>
      </c>
      <c r="Y1029" s="50">
        <v>1028</v>
      </c>
    </row>
    <row r="1030" spans="1:25" x14ac:dyDescent="0.8">
      <c r="A1030" s="46" t="s">
        <v>7319</v>
      </c>
      <c r="B1030" s="46" t="str">
        <f>IFERROR(IF(A1030="","",A1030&amp;COUNTIF(A$2:A1030,A1030)),"")</f>
        <v>歴史135</v>
      </c>
      <c r="C1030" s="49" t="s">
        <v>6058</v>
      </c>
      <c r="D1030" s="50">
        <v>1029</v>
      </c>
      <c r="F1030" s="49" t="s">
        <v>36</v>
      </c>
      <c r="G1030" s="49" t="s">
        <v>1761</v>
      </c>
      <c r="H1030" s="49" t="s">
        <v>533</v>
      </c>
      <c r="K1030" s="49" t="s">
        <v>6086</v>
      </c>
      <c r="L1030" s="49" t="s">
        <v>636</v>
      </c>
      <c r="M1030" s="49" t="s">
        <v>637</v>
      </c>
      <c r="O1030" s="49" t="s">
        <v>642</v>
      </c>
      <c r="P1030" s="49" t="s">
        <v>639</v>
      </c>
      <c r="Q1030" s="50">
        <v>25000</v>
      </c>
      <c r="R1030" s="50">
        <v>27500</v>
      </c>
      <c r="S1030" s="49" t="s">
        <v>643</v>
      </c>
      <c r="T1030" s="49" t="s">
        <v>5566</v>
      </c>
      <c r="U1030" s="49" t="s">
        <v>644</v>
      </c>
      <c r="Y1030" s="50">
        <v>1029</v>
      </c>
    </row>
    <row r="1031" spans="1:25" x14ac:dyDescent="0.8">
      <c r="A1031" s="46" t="s">
        <v>7319</v>
      </c>
      <c r="B1031" s="46" t="str">
        <f>IFERROR(IF(A1031="","",A1031&amp;COUNTIF(A$2:A1031,A1031)),"")</f>
        <v>歴史136</v>
      </c>
      <c r="C1031" s="49" t="s">
        <v>6058</v>
      </c>
      <c r="D1031" s="50">
        <v>1030</v>
      </c>
      <c r="F1031" s="49" t="s">
        <v>36</v>
      </c>
      <c r="G1031" s="49" t="s">
        <v>1761</v>
      </c>
      <c r="H1031" s="49" t="s">
        <v>533</v>
      </c>
      <c r="K1031" s="49" t="s">
        <v>6087</v>
      </c>
      <c r="L1031" s="49" t="s">
        <v>636</v>
      </c>
      <c r="M1031" s="49" t="s">
        <v>637</v>
      </c>
      <c r="O1031" s="49" t="s">
        <v>1844</v>
      </c>
      <c r="P1031" s="49" t="s">
        <v>646</v>
      </c>
      <c r="Q1031" s="50">
        <v>25000</v>
      </c>
      <c r="R1031" s="50">
        <v>27500</v>
      </c>
      <c r="S1031" s="49" t="s">
        <v>1845</v>
      </c>
      <c r="T1031" s="49" t="s">
        <v>6088</v>
      </c>
      <c r="U1031" s="49" t="s">
        <v>1228</v>
      </c>
      <c r="Y1031" s="50">
        <v>1030</v>
      </c>
    </row>
    <row r="1032" spans="1:25" x14ac:dyDescent="0.8">
      <c r="A1032" s="46" t="s">
        <v>7319</v>
      </c>
      <c r="B1032" s="46" t="str">
        <f>IFERROR(IF(A1032="","",A1032&amp;COUNTIF(A$2:A1032,A1032)),"")</f>
        <v>歴史137</v>
      </c>
      <c r="C1032" s="49" t="s">
        <v>6058</v>
      </c>
      <c r="D1032" s="50">
        <v>1031</v>
      </c>
      <c r="F1032" s="49" t="s">
        <v>36</v>
      </c>
      <c r="G1032" s="49" t="s">
        <v>1761</v>
      </c>
      <c r="H1032" s="49" t="s">
        <v>533</v>
      </c>
      <c r="K1032" s="49" t="s">
        <v>6089</v>
      </c>
      <c r="L1032" s="49" t="s">
        <v>636</v>
      </c>
      <c r="M1032" s="49" t="s">
        <v>637</v>
      </c>
      <c r="O1032" s="49" t="s">
        <v>645</v>
      </c>
      <c r="P1032" s="49" t="s">
        <v>646</v>
      </c>
      <c r="Q1032" s="50">
        <v>30000</v>
      </c>
      <c r="R1032" s="50">
        <v>33000</v>
      </c>
      <c r="S1032" s="49" t="s">
        <v>647</v>
      </c>
      <c r="T1032" s="49" t="s">
        <v>6090</v>
      </c>
      <c r="U1032" s="49" t="s">
        <v>648</v>
      </c>
      <c r="Y1032" s="50">
        <v>1031</v>
      </c>
    </row>
    <row r="1033" spans="1:25" x14ac:dyDescent="0.8">
      <c r="A1033" s="46" t="s">
        <v>7319</v>
      </c>
      <c r="B1033" s="46" t="str">
        <f>IFERROR(IF(A1033="","",A1033&amp;COUNTIF(A$2:A1033,A1033)),"")</f>
        <v>歴史138</v>
      </c>
      <c r="C1033" s="49" t="s">
        <v>6058</v>
      </c>
      <c r="D1033" s="50">
        <v>1032</v>
      </c>
      <c r="F1033" s="49" t="s">
        <v>36</v>
      </c>
      <c r="G1033" s="49" t="s">
        <v>1761</v>
      </c>
      <c r="H1033" s="49" t="s">
        <v>533</v>
      </c>
      <c r="K1033" s="49" t="s">
        <v>6091</v>
      </c>
      <c r="L1033" s="49" t="s">
        <v>636</v>
      </c>
      <c r="M1033" s="49" t="s">
        <v>637</v>
      </c>
      <c r="O1033" s="49" t="s">
        <v>6092</v>
      </c>
      <c r="P1033" s="49" t="s">
        <v>646</v>
      </c>
      <c r="Q1033" s="50">
        <v>25000</v>
      </c>
      <c r="R1033" s="50">
        <v>27500</v>
      </c>
      <c r="S1033" s="49" t="s">
        <v>6093</v>
      </c>
      <c r="T1033" s="49" t="s">
        <v>2400</v>
      </c>
      <c r="U1033" s="49" t="s">
        <v>6094</v>
      </c>
      <c r="V1033" s="49" t="s">
        <v>2383</v>
      </c>
      <c r="Y1033" s="50">
        <v>1032</v>
      </c>
    </row>
    <row r="1034" spans="1:25" x14ac:dyDescent="0.8">
      <c r="A1034" s="46" t="s">
        <v>7319</v>
      </c>
      <c r="B1034" s="46" t="str">
        <f>IFERROR(IF(A1034="","",A1034&amp;COUNTIF(A$2:A1034,A1034)),"")</f>
        <v>歴史139</v>
      </c>
      <c r="C1034" s="49" t="s">
        <v>6058</v>
      </c>
      <c r="D1034" s="50">
        <v>1033</v>
      </c>
      <c r="F1034" s="49" t="s">
        <v>36</v>
      </c>
      <c r="G1034" s="49" t="s">
        <v>1761</v>
      </c>
      <c r="H1034" s="49" t="s">
        <v>533</v>
      </c>
      <c r="K1034" s="49" t="s">
        <v>6095</v>
      </c>
      <c r="L1034" s="49" t="s">
        <v>636</v>
      </c>
      <c r="M1034" s="49" t="s">
        <v>637</v>
      </c>
      <c r="O1034" s="49" t="s">
        <v>1836</v>
      </c>
      <c r="P1034" s="49" t="s">
        <v>1837</v>
      </c>
      <c r="Q1034" s="50">
        <v>10000</v>
      </c>
      <c r="R1034" s="50">
        <v>11000</v>
      </c>
      <c r="S1034" s="49" t="s">
        <v>1838</v>
      </c>
      <c r="T1034" s="49" t="s">
        <v>5323</v>
      </c>
      <c r="U1034" s="49" t="s">
        <v>1839</v>
      </c>
      <c r="Y1034" s="50">
        <v>1033</v>
      </c>
    </row>
    <row r="1035" spans="1:25" x14ac:dyDescent="0.8">
      <c r="A1035" s="46" t="s">
        <v>7319</v>
      </c>
      <c r="B1035" s="46" t="str">
        <f>IFERROR(IF(A1035="","",A1035&amp;COUNTIF(A$2:A1035,A1035)),"")</f>
        <v>歴史140</v>
      </c>
      <c r="C1035" s="49" t="s">
        <v>6058</v>
      </c>
      <c r="D1035" s="50">
        <v>1034</v>
      </c>
      <c r="F1035" s="49" t="s">
        <v>36</v>
      </c>
      <c r="G1035" s="49" t="s">
        <v>1761</v>
      </c>
      <c r="H1035" s="49" t="s">
        <v>533</v>
      </c>
      <c r="K1035" s="49" t="s">
        <v>6096</v>
      </c>
      <c r="L1035" s="49" t="s">
        <v>636</v>
      </c>
      <c r="M1035" s="49" t="s">
        <v>637</v>
      </c>
      <c r="O1035" s="49" t="s">
        <v>1840</v>
      </c>
      <c r="P1035" s="49" t="s">
        <v>1841</v>
      </c>
      <c r="Q1035" s="50">
        <v>15000</v>
      </c>
      <c r="R1035" s="50">
        <v>16500</v>
      </c>
      <c r="S1035" s="49" t="s">
        <v>1842</v>
      </c>
      <c r="T1035" s="49" t="s">
        <v>5323</v>
      </c>
      <c r="U1035" s="49" t="s">
        <v>1843</v>
      </c>
      <c r="Y1035" s="50">
        <v>1034</v>
      </c>
    </row>
    <row r="1036" spans="1:25" x14ac:dyDescent="0.8">
      <c r="A1036" s="46" t="s">
        <v>7319</v>
      </c>
      <c r="B1036" s="46" t="str">
        <f>IFERROR(IF(A1036="","",A1036&amp;COUNTIF(A$2:A1036,A1036)),"")</f>
        <v>歴史141</v>
      </c>
      <c r="C1036" s="49" t="s">
        <v>6058</v>
      </c>
      <c r="D1036" s="50">
        <v>1035</v>
      </c>
      <c r="F1036" s="49" t="s">
        <v>36</v>
      </c>
      <c r="G1036" s="49" t="s">
        <v>1761</v>
      </c>
      <c r="H1036" s="49" t="s">
        <v>533</v>
      </c>
      <c r="K1036" s="49" t="s">
        <v>6097</v>
      </c>
      <c r="L1036" s="49" t="s">
        <v>636</v>
      </c>
      <c r="M1036" s="49" t="s">
        <v>637</v>
      </c>
      <c r="O1036" s="49" t="s">
        <v>1846</v>
      </c>
      <c r="P1036" s="49" t="s">
        <v>1847</v>
      </c>
      <c r="Q1036" s="50">
        <v>3800</v>
      </c>
      <c r="R1036" s="50">
        <v>4180</v>
      </c>
      <c r="S1036" s="49" t="s">
        <v>1848</v>
      </c>
      <c r="T1036" s="49" t="s">
        <v>6098</v>
      </c>
      <c r="U1036" s="49" t="s">
        <v>1849</v>
      </c>
      <c r="Y1036" s="50">
        <v>1035</v>
      </c>
    </row>
    <row r="1037" spans="1:25" x14ac:dyDescent="0.8">
      <c r="A1037" s="46" t="s">
        <v>7319</v>
      </c>
      <c r="B1037" s="46" t="str">
        <f>IFERROR(IF(A1037="","",A1037&amp;COUNTIF(A$2:A1037,A1037)),"")</f>
        <v>歴史142</v>
      </c>
      <c r="C1037" s="49" t="s">
        <v>6099</v>
      </c>
      <c r="D1037" s="50">
        <v>1036</v>
      </c>
      <c r="F1037" s="49" t="s">
        <v>36</v>
      </c>
      <c r="G1037" s="49" t="s">
        <v>1761</v>
      </c>
      <c r="H1037" s="49" t="s">
        <v>533</v>
      </c>
      <c r="K1037" s="49" t="s">
        <v>6100</v>
      </c>
      <c r="L1037" s="49" t="s">
        <v>636</v>
      </c>
      <c r="M1037" s="49" t="s">
        <v>637</v>
      </c>
      <c r="O1037" s="49" t="s">
        <v>2259</v>
      </c>
      <c r="P1037" s="49" t="s">
        <v>2260</v>
      </c>
      <c r="Q1037" s="50">
        <v>18000</v>
      </c>
      <c r="R1037" s="50">
        <v>19800</v>
      </c>
      <c r="S1037" s="49" t="s">
        <v>2261</v>
      </c>
      <c r="T1037" s="49" t="s">
        <v>1096</v>
      </c>
      <c r="U1037" s="49" t="s">
        <v>2262</v>
      </c>
      <c r="Y1037" s="50">
        <v>1036</v>
      </c>
    </row>
    <row r="1038" spans="1:25" x14ac:dyDescent="0.8">
      <c r="A1038" s="46" t="s">
        <v>7296</v>
      </c>
      <c r="B1038" s="46" t="str">
        <f>IFERROR(IF(A1038="","",A1038&amp;COUNTIF(A$2:A1038,A1038)),"")</f>
        <v>民俗・文化人類19</v>
      </c>
      <c r="C1038" s="49" t="s">
        <v>6099</v>
      </c>
      <c r="D1038" s="50">
        <v>1037</v>
      </c>
      <c r="F1038" s="49" t="s">
        <v>38</v>
      </c>
      <c r="G1038" s="49" t="s">
        <v>1850</v>
      </c>
      <c r="H1038" s="49" t="s">
        <v>649</v>
      </c>
      <c r="K1038" s="49" t="s">
        <v>6101</v>
      </c>
      <c r="L1038" s="49" t="s">
        <v>542</v>
      </c>
      <c r="M1038" s="49" t="s">
        <v>543</v>
      </c>
      <c r="O1038" s="49" t="s">
        <v>1851</v>
      </c>
      <c r="P1038" s="49" t="s">
        <v>6102</v>
      </c>
      <c r="Q1038" s="50">
        <v>3200</v>
      </c>
      <c r="R1038" s="50">
        <v>3520</v>
      </c>
      <c r="S1038" s="49" t="s">
        <v>1852</v>
      </c>
      <c r="T1038" s="49" t="s">
        <v>1161</v>
      </c>
      <c r="U1038" s="49" t="s">
        <v>1853</v>
      </c>
      <c r="Y1038" s="50">
        <v>1037</v>
      </c>
    </row>
    <row r="1039" spans="1:25" x14ac:dyDescent="0.8">
      <c r="A1039" s="46" t="s">
        <v>7296</v>
      </c>
      <c r="B1039" s="46" t="str">
        <f>IFERROR(IF(A1039="","",A1039&amp;COUNTIF(A$2:A1039,A1039)),"")</f>
        <v>民俗・文化人類20</v>
      </c>
      <c r="C1039" s="49" t="s">
        <v>6099</v>
      </c>
      <c r="D1039" s="50">
        <v>1038</v>
      </c>
      <c r="F1039" s="49" t="s">
        <v>38</v>
      </c>
      <c r="G1039" s="49" t="s">
        <v>1850</v>
      </c>
      <c r="H1039" s="49" t="s">
        <v>649</v>
      </c>
      <c r="K1039" s="49" t="s">
        <v>6103</v>
      </c>
      <c r="L1039" s="49" t="s">
        <v>548</v>
      </c>
      <c r="M1039" s="49" t="s">
        <v>549</v>
      </c>
      <c r="O1039" s="49" t="s">
        <v>650</v>
      </c>
      <c r="P1039" s="49" t="s">
        <v>651</v>
      </c>
      <c r="Q1039" s="50">
        <v>6900</v>
      </c>
      <c r="R1039" s="50">
        <v>7590</v>
      </c>
      <c r="S1039" s="49" t="s">
        <v>652</v>
      </c>
      <c r="T1039" s="49" t="s">
        <v>107</v>
      </c>
      <c r="U1039" s="49" t="s">
        <v>653</v>
      </c>
      <c r="Y1039" s="50">
        <v>1038</v>
      </c>
    </row>
    <row r="1040" spans="1:25" x14ac:dyDescent="0.8">
      <c r="A1040" s="46" t="s">
        <v>7296</v>
      </c>
      <c r="B1040" s="46" t="str">
        <f>IFERROR(IF(A1040="","",A1040&amp;COUNTIF(A$2:A1040,A1040)),"")</f>
        <v>民俗・文化人類21</v>
      </c>
      <c r="C1040" s="49" t="s">
        <v>6099</v>
      </c>
      <c r="D1040" s="50">
        <v>1039</v>
      </c>
      <c r="F1040" s="49" t="s">
        <v>38</v>
      </c>
      <c r="G1040" s="49" t="s">
        <v>1850</v>
      </c>
      <c r="H1040" s="49" t="s">
        <v>649</v>
      </c>
      <c r="K1040" s="49" t="s">
        <v>6104</v>
      </c>
      <c r="L1040" s="49" t="s">
        <v>658</v>
      </c>
      <c r="M1040" s="49" t="s">
        <v>659</v>
      </c>
      <c r="O1040" s="49" t="s">
        <v>660</v>
      </c>
      <c r="P1040" s="49" t="s">
        <v>661</v>
      </c>
      <c r="Q1040" s="50">
        <v>2600</v>
      </c>
      <c r="R1040" s="50">
        <v>2860</v>
      </c>
      <c r="S1040" s="49" t="s">
        <v>662</v>
      </c>
      <c r="T1040" s="49" t="s">
        <v>82</v>
      </c>
      <c r="U1040" s="49" t="s">
        <v>180</v>
      </c>
      <c r="Y1040" s="50">
        <v>1039</v>
      </c>
    </row>
    <row r="1041" spans="1:25" x14ac:dyDescent="0.8">
      <c r="A1041" s="46" t="s">
        <v>7296</v>
      </c>
      <c r="B1041" s="46" t="str">
        <f>IFERROR(IF(A1041="","",A1041&amp;COUNTIF(A$2:A1041,A1041)),"")</f>
        <v>民俗・文化人類22</v>
      </c>
      <c r="C1041" s="49" t="s">
        <v>6099</v>
      </c>
      <c r="D1041" s="50">
        <v>1040</v>
      </c>
      <c r="F1041" s="49" t="s">
        <v>38</v>
      </c>
      <c r="G1041" s="49" t="s">
        <v>1850</v>
      </c>
      <c r="H1041" s="49" t="s">
        <v>649</v>
      </c>
      <c r="K1041" s="49" t="s">
        <v>6105</v>
      </c>
      <c r="L1041" s="49" t="s">
        <v>658</v>
      </c>
      <c r="M1041" s="49" t="s">
        <v>659</v>
      </c>
      <c r="O1041" s="49" t="s">
        <v>1854</v>
      </c>
      <c r="P1041" s="49" t="s">
        <v>6106</v>
      </c>
      <c r="Q1041" s="50">
        <v>14000</v>
      </c>
      <c r="R1041" s="50">
        <v>15400</v>
      </c>
      <c r="S1041" s="49" t="s">
        <v>6107</v>
      </c>
      <c r="T1041" s="49" t="s">
        <v>1855</v>
      </c>
      <c r="U1041" s="49" t="s">
        <v>1797</v>
      </c>
      <c r="Y1041" s="50">
        <v>1040</v>
      </c>
    </row>
    <row r="1042" spans="1:25" x14ac:dyDescent="0.8">
      <c r="A1042" s="46" t="s">
        <v>7296</v>
      </c>
      <c r="B1042" s="46" t="str">
        <f>IFERROR(IF(A1042="","",A1042&amp;COUNTIF(A$2:A1042,A1042)),"")</f>
        <v>民俗・文化人類23</v>
      </c>
      <c r="C1042" s="49" t="s">
        <v>6099</v>
      </c>
      <c r="D1042" s="50">
        <v>1041</v>
      </c>
      <c r="F1042" s="49" t="s">
        <v>38</v>
      </c>
      <c r="G1042" s="49" t="s">
        <v>1850</v>
      </c>
      <c r="H1042" s="49" t="s">
        <v>649</v>
      </c>
      <c r="K1042" s="49" t="s">
        <v>6108</v>
      </c>
      <c r="L1042" s="49" t="s">
        <v>875</v>
      </c>
      <c r="M1042" s="49" t="s">
        <v>876</v>
      </c>
      <c r="O1042" s="49" t="s">
        <v>1856</v>
      </c>
      <c r="P1042" s="49" t="s">
        <v>1857</v>
      </c>
      <c r="Q1042" s="50">
        <v>1800</v>
      </c>
      <c r="R1042" s="50">
        <v>1980</v>
      </c>
      <c r="S1042" s="49" t="s">
        <v>1858</v>
      </c>
      <c r="T1042" s="49" t="s">
        <v>1859</v>
      </c>
      <c r="U1042" s="49" t="s">
        <v>708</v>
      </c>
      <c r="Y1042" s="50">
        <v>1041</v>
      </c>
    </row>
    <row r="1043" spans="1:25" x14ac:dyDescent="0.8">
      <c r="A1043" s="46" t="s">
        <v>7296</v>
      </c>
      <c r="B1043" s="46" t="str">
        <f>IFERROR(IF(A1043="","",A1043&amp;COUNTIF(A$2:A1043,A1043)),"")</f>
        <v>民俗・文化人類24</v>
      </c>
      <c r="C1043" s="49" t="s">
        <v>6099</v>
      </c>
      <c r="D1043" s="50">
        <v>1042</v>
      </c>
      <c r="F1043" s="49" t="s">
        <v>38</v>
      </c>
      <c r="G1043" s="49" t="s">
        <v>1850</v>
      </c>
      <c r="H1043" s="49" t="s">
        <v>649</v>
      </c>
      <c r="K1043" s="49" t="s">
        <v>6109</v>
      </c>
      <c r="L1043" s="49" t="s">
        <v>666</v>
      </c>
      <c r="M1043" s="49" t="s">
        <v>667</v>
      </c>
      <c r="O1043" s="49" t="s">
        <v>668</v>
      </c>
      <c r="P1043" s="49" t="s">
        <v>669</v>
      </c>
      <c r="Q1043" s="50">
        <v>25000</v>
      </c>
      <c r="R1043" s="50">
        <v>27500</v>
      </c>
      <c r="S1043" s="49" t="s">
        <v>670</v>
      </c>
      <c r="T1043" s="49" t="s">
        <v>96</v>
      </c>
      <c r="U1043" s="49" t="s">
        <v>671</v>
      </c>
      <c r="Y1043" s="50">
        <v>1042</v>
      </c>
    </row>
    <row r="1044" spans="1:25" x14ac:dyDescent="0.8">
      <c r="A1044" s="46" t="s">
        <v>7296</v>
      </c>
      <c r="B1044" s="46" t="str">
        <f>IFERROR(IF(A1044="","",A1044&amp;COUNTIF(A$2:A1044,A1044)),"")</f>
        <v>民俗・文化人類25</v>
      </c>
      <c r="C1044" s="49" t="s">
        <v>6099</v>
      </c>
      <c r="D1044" s="50">
        <v>1043</v>
      </c>
      <c r="F1044" s="49" t="s">
        <v>38</v>
      </c>
      <c r="G1044" s="49" t="s">
        <v>1850</v>
      </c>
      <c r="H1044" s="49" t="s">
        <v>649</v>
      </c>
      <c r="L1044" s="49" t="s">
        <v>397</v>
      </c>
      <c r="M1044" s="49" t="s">
        <v>398</v>
      </c>
      <c r="O1044" s="49" t="s">
        <v>1861</v>
      </c>
      <c r="P1044" s="49" t="s">
        <v>1862</v>
      </c>
      <c r="Q1044" s="50">
        <v>11200</v>
      </c>
      <c r="R1044" s="50">
        <v>12320</v>
      </c>
      <c r="S1044" s="49" t="s">
        <v>1863</v>
      </c>
      <c r="T1044" s="49" t="s">
        <v>942</v>
      </c>
      <c r="U1044" s="49" t="s">
        <v>1864</v>
      </c>
      <c r="Y1044" s="50">
        <v>1043</v>
      </c>
    </row>
    <row r="1045" spans="1:25" x14ac:dyDescent="0.8">
      <c r="A1045" s="46" t="s">
        <v>7296</v>
      </c>
      <c r="B1045" s="46" t="str">
        <f>IFERROR(IF(A1045="","",A1045&amp;COUNTIF(A$2:A1045,A1045)),"")</f>
        <v>民俗・文化人類26</v>
      </c>
      <c r="C1045" s="49" t="s">
        <v>6099</v>
      </c>
      <c r="D1045" s="50">
        <v>1044</v>
      </c>
      <c r="F1045" s="49" t="s">
        <v>38</v>
      </c>
      <c r="G1045" s="49" t="s">
        <v>1850</v>
      </c>
      <c r="H1045" s="49" t="s">
        <v>649</v>
      </c>
      <c r="K1045" s="49" t="s">
        <v>6110</v>
      </c>
      <c r="L1045" s="49" t="s">
        <v>159</v>
      </c>
      <c r="M1045" s="49" t="s">
        <v>160</v>
      </c>
      <c r="O1045" s="49" t="s">
        <v>6111</v>
      </c>
      <c r="P1045" s="49" t="s">
        <v>6112</v>
      </c>
      <c r="Q1045" s="50">
        <v>14000</v>
      </c>
      <c r="R1045" s="50">
        <v>15400</v>
      </c>
      <c r="S1045" s="49" t="s">
        <v>6113</v>
      </c>
      <c r="T1045" s="49" t="s">
        <v>245</v>
      </c>
      <c r="U1045" s="49" t="s">
        <v>1630</v>
      </c>
      <c r="V1045" s="49" t="s">
        <v>2383</v>
      </c>
      <c r="Y1045" s="50">
        <v>1044</v>
      </c>
    </row>
    <row r="1046" spans="1:25" x14ac:dyDescent="0.8">
      <c r="A1046" s="46" t="s">
        <v>7296</v>
      </c>
      <c r="B1046" s="46" t="str">
        <f>IFERROR(IF(A1046="","",A1046&amp;COUNTIF(A$2:A1046,A1046)),"")</f>
        <v>民俗・文化人類27</v>
      </c>
      <c r="C1046" s="49" t="s">
        <v>6099</v>
      </c>
      <c r="D1046" s="50">
        <v>1045</v>
      </c>
      <c r="F1046" s="49" t="s">
        <v>38</v>
      </c>
      <c r="G1046" s="49" t="s">
        <v>1850</v>
      </c>
      <c r="H1046" s="49" t="s">
        <v>649</v>
      </c>
      <c r="K1046" s="49" t="s">
        <v>6114</v>
      </c>
      <c r="L1046" s="49" t="s">
        <v>159</v>
      </c>
      <c r="M1046" s="49" t="s">
        <v>160</v>
      </c>
      <c r="O1046" s="49" t="s">
        <v>6115</v>
      </c>
      <c r="P1046" s="49" t="s">
        <v>6116</v>
      </c>
      <c r="Q1046" s="50">
        <v>14000</v>
      </c>
      <c r="R1046" s="50">
        <v>15400</v>
      </c>
      <c r="S1046" s="49" t="s">
        <v>6117</v>
      </c>
      <c r="T1046" s="49" t="s">
        <v>245</v>
      </c>
      <c r="U1046" s="49" t="s">
        <v>6118</v>
      </c>
      <c r="V1046" s="49" t="s">
        <v>2383</v>
      </c>
      <c r="Y1046" s="50">
        <v>1045</v>
      </c>
    </row>
    <row r="1047" spans="1:25" x14ac:dyDescent="0.8">
      <c r="A1047" s="46" t="s">
        <v>7296</v>
      </c>
      <c r="B1047" s="46" t="str">
        <f>IFERROR(IF(A1047="","",A1047&amp;COUNTIF(A$2:A1047,A1047)),"")</f>
        <v>民俗・文化人類28</v>
      </c>
      <c r="C1047" s="49" t="s">
        <v>6099</v>
      </c>
      <c r="D1047" s="50">
        <v>1046</v>
      </c>
      <c r="F1047" s="49" t="s">
        <v>38</v>
      </c>
      <c r="G1047" s="49" t="s">
        <v>1850</v>
      </c>
      <c r="H1047" s="49" t="s">
        <v>649</v>
      </c>
      <c r="K1047" s="49" t="s">
        <v>6119</v>
      </c>
      <c r="L1047" s="49" t="s">
        <v>159</v>
      </c>
      <c r="M1047" s="49" t="s">
        <v>160</v>
      </c>
      <c r="O1047" s="49" t="s">
        <v>1865</v>
      </c>
      <c r="P1047" s="49" t="s">
        <v>1866</v>
      </c>
      <c r="Q1047" s="50">
        <v>18000</v>
      </c>
      <c r="R1047" s="50">
        <v>19800</v>
      </c>
      <c r="S1047" s="49" t="s">
        <v>1867</v>
      </c>
      <c r="T1047" s="49" t="s">
        <v>1237</v>
      </c>
      <c r="U1047" s="49" t="s">
        <v>423</v>
      </c>
      <c r="Y1047" s="50">
        <v>1046</v>
      </c>
    </row>
    <row r="1048" spans="1:25" x14ac:dyDescent="0.8">
      <c r="A1048" s="46" t="s">
        <v>7296</v>
      </c>
      <c r="B1048" s="46" t="str">
        <f>IFERROR(IF(A1048="","",A1048&amp;COUNTIF(A$2:A1048,A1048)),"")</f>
        <v>民俗・文化人類29</v>
      </c>
      <c r="C1048" s="49" t="s">
        <v>6099</v>
      </c>
      <c r="D1048" s="50">
        <v>1047</v>
      </c>
      <c r="F1048" s="49" t="s">
        <v>38</v>
      </c>
      <c r="G1048" s="49" t="s">
        <v>1850</v>
      </c>
      <c r="H1048" s="49" t="s">
        <v>649</v>
      </c>
      <c r="K1048" s="49" t="s">
        <v>6120</v>
      </c>
      <c r="L1048" s="49" t="s">
        <v>159</v>
      </c>
      <c r="M1048" s="49" t="s">
        <v>160</v>
      </c>
      <c r="O1048" s="49" t="s">
        <v>1868</v>
      </c>
      <c r="P1048" s="49" t="s">
        <v>1869</v>
      </c>
      <c r="Q1048" s="50">
        <v>20000</v>
      </c>
      <c r="R1048" s="50">
        <v>22000</v>
      </c>
      <c r="S1048" s="49" t="s">
        <v>1870</v>
      </c>
      <c r="T1048" s="49" t="s">
        <v>1270</v>
      </c>
      <c r="U1048" s="49" t="s">
        <v>1871</v>
      </c>
      <c r="Y1048" s="50">
        <v>1047</v>
      </c>
    </row>
    <row r="1049" spans="1:25" x14ac:dyDescent="0.8">
      <c r="A1049" s="46" t="s">
        <v>7296</v>
      </c>
      <c r="B1049" s="46" t="str">
        <f>IFERROR(IF(A1049="","",A1049&amp;COUNTIF(A$2:A1049,A1049)),"")</f>
        <v>民俗・文化人類30</v>
      </c>
      <c r="C1049" s="49" t="s">
        <v>6099</v>
      </c>
      <c r="D1049" s="50">
        <v>1048</v>
      </c>
      <c r="F1049" s="49" t="s">
        <v>38</v>
      </c>
      <c r="G1049" s="49" t="s">
        <v>1850</v>
      </c>
      <c r="H1049" s="49" t="s">
        <v>649</v>
      </c>
      <c r="K1049" s="49" t="s">
        <v>6121</v>
      </c>
      <c r="L1049" s="49" t="s">
        <v>159</v>
      </c>
      <c r="M1049" s="49" t="s">
        <v>160</v>
      </c>
      <c r="O1049" s="49" t="s">
        <v>1872</v>
      </c>
      <c r="P1049" s="49" t="s">
        <v>1873</v>
      </c>
      <c r="Q1049" s="50">
        <v>22000</v>
      </c>
      <c r="R1049" s="50">
        <v>24200</v>
      </c>
      <c r="S1049" s="49" t="s">
        <v>1874</v>
      </c>
      <c r="T1049" s="49" t="s">
        <v>1160</v>
      </c>
      <c r="U1049" s="49" t="s">
        <v>1875</v>
      </c>
      <c r="Y1049" s="50">
        <v>1048</v>
      </c>
    </row>
    <row r="1050" spans="1:25" x14ac:dyDescent="0.8">
      <c r="A1050" s="46" t="s">
        <v>7296</v>
      </c>
      <c r="B1050" s="46" t="str">
        <f>IFERROR(IF(A1050="","",A1050&amp;COUNTIF(A$2:A1050,A1050)),"")</f>
        <v>民俗・文化人類31</v>
      </c>
      <c r="C1050" s="49" t="s">
        <v>6099</v>
      </c>
      <c r="D1050" s="50">
        <v>1049</v>
      </c>
      <c r="F1050" s="49" t="s">
        <v>38</v>
      </c>
      <c r="G1050" s="49" t="s">
        <v>1850</v>
      </c>
      <c r="H1050" s="49" t="s">
        <v>649</v>
      </c>
      <c r="K1050" s="49" t="s">
        <v>6122</v>
      </c>
      <c r="L1050" s="49" t="s">
        <v>3961</v>
      </c>
      <c r="M1050" s="49" t="s">
        <v>3962</v>
      </c>
      <c r="O1050" s="49" t="s">
        <v>6123</v>
      </c>
      <c r="P1050" s="49" t="s">
        <v>6124</v>
      </c>
      <c r="Q1050" s="50">
        <v>2980</v>
      </c>
      <c r="R1050" s="50">
        <v>3278</v>
      </c>
      <c r="S1050" s="49" t="s">
        <v>6125</v>
      </c>
      <c r="T1050" s="49" t="s">
        <v>1334</v>
      </c>
      <c r="U1050" s="49" t="s">
        <v>6126</v>
      </c>
      <c r="V1050" s="49" t="s">
        <v>2383</v>
      </c>
      <c r="Y1050" s="50">
        <v>1049</v>
      </c>
    </row>
    <row r="1051" spans="1:25" x14ac:dyDescent="0.8">
      <c r="A1051" s="46" t="s">
        <v>7296</v>
      </c>
      <c r="B1051" s="46" t="str">
        <f>IFERROR(IF(A1051="","",A1051&amp;COUNTIF(A$2:A1051,A1051)),"")</f>
        <v>民俗・文化人類32</v>
      </c>
      <c r="C1051" s="49" t="s">
        <v>6099</v>
      </c>
      <c r="D1051" s="50">
        <v>1050</v>
      </c>
      <c r="F1051" s="49" t="s">
        <v>38</v>
      </c>
      <c r="G1051" s="49" t="s">
        <v>1850</v>
      </c>
      <c r="H1051" s="49" t="s">
        <v>649</v>
      </c>
      <c r="K1051" s="49" t="s">
        <v>6127</v>
      </c>
      <c r="L1051" s="49" t="s">
        <v>3961</v>
      </c>
      <c r="M1051" s="49" t="s">
        <v>3962</v>
      </c>
      <c r="O1051" s="49" t="s">
        <v>6128</v>
      </c>
      <c r="P1051" s="49" t="s">
        <v>6124</v>
      </c>
      <c r="Q1051" s="50">
        <v>2980</v>
      </c>
      <c r="R1051" s="50">
        <v>3278</v>
      </c>
      <c r="S1051" s="49" t="s">
        <v>6125</v>
      </c>
      <c r="T1051" s="49" t="s">
        <v>1334</v>
      </c>
      <c r="U1051" s="49" t="s">
        <v>6126</v>
      </c>
      <c r="V1051" s="49" t="s">
        <v>2383</v>
      </c>
      <c r="Y1051" s="50">
        <v>1050</v>
      </c>
    </row>
    <row r="1052" spans="1:25" x14ac:dyDescent="0.8">
      <c r="A1052" s="46" t="s">
        <v>7296</v>
      </c>
      <c r="B1052" s="46" t="str">
        <f>IFERROR(IF(A1052="","",A1052&amp;COUNTIF(A$2:A1052,A1052)),"")</f>
        <v>民俗・文化人類33</v>
      </c>
      <c r="C1052" s="49" t="s">
        <v>6129</v>
      </c>
      <c r="D1052" s="50">
        <v>1051</v>
      </c>
      <c r="F1052" s="49" t="s">
        <v>38</v>
      </c>
      <c r="G1052" s="49" t="s">
        <v>1850</v>
      </c>
      <c r="H1052" s="49" t="s">
        <v>649</v>
      </c>
      <c r="K1052" s="49" t="s">
        <v>6130</v>
      </c>
      <c r="L1052" s="49" t="s">
        <v>636</v>
      </c>
      <c r="M1052" s="49" t="s">
        <v>637</v>
      </c>
      <c r="O1052" s="49" t="s">
        <v>1876</v>
      </c>
      <c r="P1052" s="49" t="s">
        <v>1877</v>
      </c>
      <c r="Q1052" s="50">
        <v>14000</v>
      </c>
      <c r="R1052" s="50">
        <v>15400</v>
      </c>
      <c r="S1052" s="49" t="s">
        <v>1878</v>
      </c>
      <c r="T1052" s="49" t="s">
        <v>1148</v>
      </c>
      <c r="U1052" s="49" t="s">
        <v>1879</v>
      </c>
      <c r="Y1052" s="50">
        <v>1051</v>
      </c>
    </row>
    <row r="1053" spans="1:25" x14ac:dyDescent="0.8">
      <c r="A1053" s="46" t="s">
        <v>7297</v>
      </c>
      <c r="B1053" s="46" t="str">
        <f>IFERROR(IF(A1053="","",A1053&amp;COUNTIF(A$2:A1053,A1053)),"")</f>
        <v>地理5</v>
      </c>
      <c r="C1053" s="49" t="s">
        <v>6129</v>
      </c>
      <c r="D1053" s="50">
        <v>1052</v>
      </c>
      <c r="F1053" s="49" t="s">
        <v>40</v>
      </c>
      <c r="G1053" s="49" t="s">
        <v>1880</v>
      </c>
      <c r="H1053" s="49" t="s">
        <v>676</v>
      </c>
      <c r="K1053" s="49" t="s">
        <v>6131</v>
      </c>
      <c r="L1053" s="49" t="s">
        <v>580</v>
      </c>
      <c r="M1053" s="49" t="s">
        <v>581</v>
      </c>
      <c r="O1053" s="49" t="s">
        <v>1881</v>
      </c>
      <c r="P1053" s="49" t="s">
        <v>1882</v>
      </c>
      <c r="Q1053" s="50">
        <v>15000</v>
      </c>
      <c r="R1053" s="50">
        <v>16500</v>
      </c>
      <c r="S1053" s="49" t="s">
        <v>1883</v>
      </c>
      <c r="T1053" s="49" t="s">
        <v>948</v>
      </c>
      <c r="U1053" s="49" t="s">
        <v>1884</v>
      </c>
      <c r="Y1053" s="50">
        <v>1052</v>
      </c>
    </row>
    <row r="1054" spans="1:25" x14ac:dyDescent="0.8">
      <c r="A1054" s="46" t="s">
        <v>7297</v>
      </c>
      <c r="B1054" s="46" t="str">
        <f>IFERROR(IF(A1054="","",A1054&amp;COUNTIF(A$2:A1054,A1054)),"")</f>
        <v>地理6</v>
      </c>
      <c r="C1054" s="49" t="s">
        <v>6129</v>
      </c>
      <c r="D1054" s="50">
        <v>1053</v>
      </c>
      <c r="F1054" s="49" t="s">
        <v>40</v>
      </c>
      <c r="G1054" s="49" t="s">
        <v>1880</v>
      </c>
      <c r="H1054" s="49" t="s">
        <v>676</v>
      </c>
      <c r="K1054" s="49" t="s">
        <v>6132</v>
      </c>
      <c r="L1054" s="49" t="s">
        <v>159</v>
      </c>
      <c r="M1054" s="49" t="s">
        <v>160</v>
      </c>
      <c r="O1054" s="49" t="s">
        <v>677</v>
      </c>
      <c r="P1054" s="49" t="s">
        <v>678</v>
      </c>
      <c r="Q1054" s="50">
        <v>24000</v>
      </c>
      <c r="R1054" s="50">
        <v>26400</v>
      </c>
      <c r="S1054" s="49" t="s">
        <v>679</v>
      </c>
      <c r="T1054" s="49" t="s">
        <v>161</v>
      </c>
      <c r="U1054" s="49" t="s">
        <v>680</v>
      </c>
      <c r="Y1054" s="50">
        <v>1053</v>
      </c>
    </row>
    <row r="1055" spans="1:25" x14ac:dyDescent="0.8">
      <c r="A1055" s="46" t="s">
        <v>7298</v>
      </c>
      <c r="B1055" s="46" t="str">
        <f>IFERROR(IF(A1055="","",A1055&amp;COUNTIF(A$2:A1055,A1055)),"")</f>
        <v>社会48</v>
      </c>
      <c r="C1055" s="49" t="s">
        <v>6129</v>
      </c>
      <c r="D1055" s="50">
        <v>1054</v>
      </c>
      <c r="F1055" s="49" t="s">
        <v>42</v>
      </c>
      <c r="G1055" s="49" t="s">
        <v>1886</v>
      </c>
      <c r="H1055" s="49" t="s">
        <v>681</v>
      </c>
      <c r="K1055" s="49" t="s">
        <v>6133</v>
      </c>
      <c r="L1055" s="49" t="s">
        <v>542</v>
      </c>
      <c r="M1055" s="49" t="s">
        <v>543</v>
      </c>
      <c r="O1055" s="49" t="s">
        <v>682</v>
      </c>
      <c r="P1055" s="49" t="s">
        <v>683</v>
      </c>
      <c r="Q1055" s="50">
        <v>5600</v>
      </c>
      <c r="R1055" s="50">
        <v>6160</v>
      </c>
      <c r="S1055" s="49" t="s">
        <v>684</v>
      </c>
      <c r="T1055" s="49" t="s">
        <v>6134</v>
      </c>
      <c r="U1055" s="49" t="s">
        <v>346</v>
      </c>
      <c r="Y1055" s="50">
        <v>1054</v>
      </c>
    </row>
    <row r="1056" spans="1:25" x14ac:dyDescent="0.8">
      <c r="A1056" s="46" t="s">
        <v>7298</v>
      </c>
      <c r="B1056" s="46" t="str">
        <f>IFERROR(IF(A1056="","",A1056&amp;COUNTIF(A$2:A1056,A1056)),"")</f>
        <v>社会49</v>
      </c>
      <c r="C1056" s="49" t="s">
        <v>6129</v>
      </c>
      <c r="D1056" s="50">
        <v>1055</v>
      </c>
      <c r="F1056" s="49" t="s">
        <v>42</v>
      </c>
      <c r="G1056" s="49" t="s">
        <v>1886</v>
      </c>
      <c r="H1056" s="49" t="s">
        <v>681</v>
      </c>
      <c r="K1056" s="49" t="s">
        <v>6135</v>
      </c>
      <c r="L1056" s="49" t="s">
        <v>72</v>
      </c>
      <c r="M1056" s="49" t="s">
        <v>73</v>
      </c>
      <c r="O1056" s="49" t="s">
        <v>376</v>
      </c>
      <c r="P1056" s="49" t="s">
        <v>377</v>
      </c>
      <c r="Q1056" s="50">
        <v>6500</v>
      </c>
      <c r="R1056" s="50">
        <v>7150</v>
      </c>
      <c r="S1056" s="49" t="s">
        <v>378</v>
      </c>
      <c r="T1056" s="49" t="s">
        <v>92</v>
      </c>
      <c r="U1056" s="49" t="s">
        <v>277</v>
      </c>
      <c r="Y1056" s="50">
        <v>1055</v>
      </c>
    </row>
    <row r="1057" spans="1:25" x14ac:dyDescent="0.8">
      <c r="A1057" s="46" t="s">
        <v>7298</v>
      </c>
      <c r="B1057" s="46" t="str">
        <f>IFERROR(IF(A1057="","",A1057&amp;COUNTIF(A$2:A1057,A1057)),"")</f>
        <v>社会50</v>
      </c>
      <c r="C1057" s="49" t="s">
        <v>6129</v>
      </c>
      <c r="D1057" s="50">
        <v>1056</v>
      </c>
      <c r="F1057" s="49" t="s">
        <v>42</v>
      </c>
      <c r="G1057" s="49" t="s">
        <v>1886</v>
      </c>
      <c r="H1057" s="49" t="s">
        <v>681</v>
      </c>
      <c r="K1057" s="49" t="s">
        <v>6136</v>
      </c>
      <c r="L1057" s="49" t="s">
        <v>72</v>
      </c>
      <c r="M1057" s="49" t="s">
        <v>73</v>
      </c>
      <c r="O1057" s="49" t="s">
        <v>379</v>
      </c>
      <c r="P1057" s="49" t="s">
        <v>380</v>
      </c>
      <c r="Q1057" s="50">
        <v>6300</v>
      </c>
      <c r="R1057" s="50">
        <v>6930</v>
      </c>
      <c r="S1057" s="49" t="s">
        <v>381</v>
      </c>
      <c r="T1057" s="49" t="s">
        <v>92</v>
      </c>
      <c r="U1057" s="49" t="s">
        <v>382</v>
      </c>
      <c r="Y1057" s="50">
        <v>1056</v>
      </c>
    </row>
    <row r="1058" spans="1:25" x14ac:dyDescent="0.8">
      <c r="A1058" s="46" t="s">
        <v>7298</v>
      </c>
      <c r="B1058" s="46" t="str">
        <f>IFERROR(IF(A1058="","",A1058&amp;COUNTIF(A$2:A1058,A1058)),"")</f>
        <v>社会51</v>
      </c>
      <c r="C1058" s="49" t="s">
        <v>6129</v>
      </c>
      <c r="D1058" s="50">
        <v>1057</v>
      </c>
      <c r="F1058" s="49" t="s">
        <v>42</v>
      </c>
      <c r="G1058" s="49" t="s">
        <v>1886</v>
      </c>
      <c r="H1058" s="49" t="s">
        <v>681</v>
      </c>
      <c r="K1058" s="49" t="s">
        <v>6137</v>
      </c>
      <c r="L1058" s="49" t="s">
        <v>5462</v>
      </c>
      <c r="M1058" s="49" t="s">
        <v>5463</v>
      </c>
      <c r="O1058" s="49" t="s">
        <v>6138</v>
      </c>
      <c r="P1058" s="49" t="s">
        <v>6139</v>
      </c>
      <c r="Q1058" s="50">
        <v>2700</v>
      </c>
      <c r="R1058" s="50">
        <v>2970</v>
      </c>
      <c r="S1058" s="49" t="s">
        <v>6140</v>
      </c>
      <c r="T1058" s="49" t="s">
        <v>82</v>
      </c>
      <c r="U1058" s="49" t="s">
        <v>1745</v>
      </c>
      <c r="V1058" s="49" t="s">
        <v>2383</v>
      </c>
      <c r="Y1058" s="50">
        <v>1057</v>
      </c>
    </row>
    <row r="1059" spans="1:25" x14ac:dyDescent="0.8">
      <c r="A1059" s="46" t="s">
        <v>7298</v>
      </c>
      <c r="B1059" s="46" t="str">
        <f>IFERROR(IF(A1059="","",A1059&amp;COUNTIF(A$2:A1059,A1059)),"")</f>
        <v>社会52</v>
      </c>
      <c r="C1059" s="49" t="s">
        <v>6129</v>
      </c>
      <c r="D1059" s="50">
        <v>1058</v>
      </c>
      <c r="F1059" s="49" t="s">
        <v>42</v>
      </c>
      <c r="G1059" s="49" t="s">
        <v>1886</v>
      </c>
      <c r="H1059" s="49" t="s">
        <v>681</v>
      </c>
      <c r="K1059" s="49" t="s">
        <v>6141</v>
      </c>
      <c r="L1059" s="49" t="s">
        <v>556</v>
      </c>
      <c r="M1059" s="49" t="s">
        <v>557</v>
      </c>
      <c r="O1059" s="49" t="s">
        <v>6142</v>
      </c>
      <c r="P1059" s="49" t="s">
        <v>6143</v>
      </c>
      <c r="Q1059" s="50">
        <v>4000</v>
      </c>
      <c r="R1059" s="50">
        <v>4400</v>
      </c>
      <c r="S1059" s="49" t="s">
        <v>6144</v>
      </c>
      <c r="T1059" s="49" t="s">
        <v>245</v>
      </c>
      <c r="U1059" s="49" t="s">
        <v>83</v>
      </c>
      <c r="V1059" s="49" t="s">
        <v>2383</v>
      </c>
      <c r="Y1059" s="50">
        <v>1058</v>
      </c>
    </row>
    <row r="1060" spans="1:25" x14ac:dyDescent="0.8">
      <c r="A1060" s="46" t="s">
        <v>7298</v>
      </c>
      <c r="B1060" s="46" t="str">
        <f>IFERROR(IF(A1060="","",A1060&amp;COUNTIF(A$2:A1060,A1060)),"")</f>
        <v>社会53</v>
      </c>
      <c r="C1060" s="49" t="s">
        <v>6129</v>
      </c>
      <c r="D1060" s="50">
        <v>1059</v>
      </c>
      <c r="F1060" s="49" t="s">
        <v>42</v>
      </c>
      <c r="G1060" s="49" t="s">
        <v>1886</v>
      </c>
      <c r="H1060" s="49" t="s">
        <v>681</v>
      </c>
      <c r="K1060" s="49" t="s">
        <v>6145</v>
      </c>
      <c r="L1060" s="49" t="s">
        <v>556</v>
      </c>
      <c r="M1060" s="49" t="s">
        <v>557</v>
      </c>
      <c r="O1060" s="49" t="s">
        <v>6146</v>
      </c>
      <c r="P1060" s="49" t="s">
        <v>6147</v>
      </c>
      <c r="Q1060" s="50">
        <v>4400</v>
      </c>
      <c r="R1060" s="50">
        <v>4840</v>
      </c>
      <c r="S1060" s="49" t="s">
        <v>6148</v>
      </c>
      <c r="T1060" s="49" t="s">
        <v>74</v>
      </c>
      <c r="U1060" s="49" t="s">
        <v>1748</v>
      </c>
      <c r="V1060" s="49" t="s">
        <v>2383</v>
      </c>
      <c r="Y1060" s="50">
        <v>1059</v>
      </c>
    </row>
    <row r="1061" spans="1:25" x14ac:dyDescent="0.8">
      <c r="A1061" s="46" t="s">
        <v>7298</v>
      </c>
      <c r="B1061" s="46" t="str">
        <f>IFERROR(IF(A1061="","",A1061&amp;COUNTIF(A$2:A1061,A1061)),"")</f>
        <v>社会54</v>
      </c>
      <c r="C1061" s="49" t="s">
        <v>6129</v>
      </c>
      <c r="D1061" s="50">
        <v>1060</v>
      </c>
      <c r="F1061" s="49" t="s">
        <v>42</v>
      </c>
      <c r="G1061" s="49" t="s">
        <v>1886</v>
      </c>
      <c r="H1061" s="49" t="s">
        <v>681</v>
      </c>
      <c r="K1061" s="49" t="s">
        <v>6149</v>
      </c>
      <c r="L1061" s="49" t="s">
        <v>556</v>
      </c>
      <c r="M1061" s="49" t="s">
        <v>557</v>
      </c>
      <c r="O1061" s="49" t="s">
        <v>1887</v>
      </c>
      <c r="P1061" s="49" t="s">
        <v>1888</v>
      </c>
      <c r="Q1061" s="50">
        <v>3200</v>
      </c>
      <c r="R1061" s="50">
        <v>3520</v>
      </c>
      <c r="S1061" s="49" t="s">
        <v>1889</v>
      </c>
      <c r="T1061" s="49" t="s">
        <v>6150</v>
      </c>
      <c r="U1061" s="49" t="s">
        <v>561</v>
      </c>
      <c r="Y1061" s="50">
        <v>1060</v>
      </c>
    </row>
    <row r="1062" spans="1:25" x14ac:dyDescent="0.8">
      <c r="A1062" s="46" t="s">
        <v>7298</v>
      </c>
      <c r="B1062" s="46" t="str">
        <f>IFERROR(IF(A1062="","",A1062&amp;COUNTIF(A$2:A1062,A1062)),"")</f>
        <v>社会55</v>
      </c>
      <c r="C1062" s="49" t="s">
        <v>6129</v>
      </c>
      <c r="D1062" s="50">
        <v>1061</v>
      </c>
      <c r="F1062" s="49" t="s">
        <v>42</v>
      </c>
      <c r="G1062" s="49" t="s">
        <v>1886</v>
      </c>
      <c r="H1062" s="49" t="s">
        <v>681</v>
      </c>
      <c r="K1062" s="49" t="s">
        <v>6151</v>
      </c>
      <c r="L1062" s="49" t="s">
        <v>685</v>
      </c>
      <c r="M1062" s="49" t="s">
        <v>686</v>
      </c>
      <c r="O1062" s="49" t="s">
        <v>687</v>
      </c>
      <c r="P1062" s="49" t="s">
        <v>688</v>
      </c>
      <c r="Q1062" s="50">
        <v>13000</v>
      </c>
      <c r="R1062" s="50">
        <v>14300</v>
      </c>
      <c r="S1062" s="49" t="s">
        <v>689</v>
      </c>
      <c r="T1062" s="49" t="s">
        <v>5280</v>
      </c>
      <c r="U1062" s="49" t="s">
        <v>408</v>
      </c>
      <c r="Y1062" s="50">
        <v>1061</v>
      </c>
    </row>
    <row r="1063" spans="1:25" x14ac:dyDescent="0.8">
      <c r="A1063" s="46" t="s">
        <v>7298</v>
      </c>
      <c r="B1063" s="46" t="str">
        <f>IFERROR(IF(A1063="","",A1063&amp;COUNTIF(A$2:A1063,A1063)),"")</f>
        <v>社会56</v>
      </c>
      <c r="C1063" s="49" t="s">
        <v>6129</v>
      </c>
      <c r="D1063" s="50">
        <v>1062</v>
      </c>
      <c r="F1063" s="49" t="s">
        <v>42</v>
      </c>
      <c r="G1063" s="49" t="s">
        <v>1886</v>
      </c>
      <c r="H1063" s="49" t="s">
        <v>681</v>
      </c>
      <c r="K1063" s="49" t="s">
        <v>6152</v>
      </c>
      <c r="L1063" s="49" t="s">
        <v>416</v>
      </c>
      <c r="M1063" s="49" t="s">
        <v>417</v>
      </c>
      <c r="O1063" s="49" t="s">
        <v>6153</v>
      </c>
      <c r="P1063" s="49" t="s">
        <v>6154</v>
      </c>
      <c r="Q1063" s="50">
        <v>2700</v>
      </c>
      <c r="R1063" s="50">
        <v>2970</v>
      </c>
      <c r="S1063" s="49" t="s">
        <v>6155</v>
      </c>
      <c r="T1063" s="49" t="s">
        <v>1125</v>
      </c>
      <c r="U1063" s="49" t="s">
        <v>6156</v>
      </c>
      <c r="V1063" s="49" t="s">
        <v>2383</v>
      </c>
      <c r="Y1063" s="50">
        <v>1062</v>
      </c>
    </row>
    <row r="1064" spans="1:25" x14ac:dyDescent="0.8">
      <c r="A1064" s="46" t="s">
        <v>7298</v>
      </c>
      <c r="B1064" s="46" t="str">
        <f>IFERROR(IF(A1064="","",A1064&amp;COUNTIF(A$2:A1064,A1064)),"")</f>
        <v>社会57</v>
      </c>
      <c r="C1064" s="49" t="s">
        <v>6129</v>
      </c>
      <c r="D1064" s="50">
        <v>1063</v>
      </c>
      <c r="F1064" s="49" t="s">
        <v>42</v>
      </c>
      <c r="G1064" s="49" t="s">
        <v>1886</v>
      </c>
      <c r="H1064" s="49" t="s">
        <v>681</v>
      </c>
      <c r="K1064" s="49" t="s">
        <v>6157</v>
      </c>
      <c r="L1064" s="49" t="s">
        <v>416</v>
      </c>
      <c r="M1064" s="49" t="s">
        <v>417</v>
      </c>
      <c r="O1064" s="49" t="s">
        <v>6158</v>
      </c>
      <c r="P1064" s="49" t="s">
        <v>6159</v>
      </c>
      <c r="Q1064" s="50">
        <v>3000</v>
      </c>
      <c r="R1064" s="50">
        <v>3300</v>
      </c>
      <c r="S1064" s="49" t="s">
        <v>6160</v>
      </c>
      <c r="T1064" s="49" t="s">
        <v>6161</v>
      </c>
      <c r="U1064" s="49" t="s">
        <v>6162</v>
      </c>
      <c r="V1064" s="49" t="s">
        <v>2383</v>
      </c>
      <c r="Y1064" s="50">
        <v>1063</v>
      </c>
    </row>
    <row r="1065" spans="1:25" x14ac:dyDescent="0.8">
      <c r="A1065" s="46" t="s">
        <v>7298</v>
      </c>
      <c r="B1065" s="46" t="str">
        <f>IFERROR(IF(A1065="","",A1065&amp;COUNTIF(A$2:A1065,A1065)),"")</f>
        <v>社会58</v>
      </c>
      <c r="C1065" s="49" t="s">
        <v>6129</v>
      </c>
      <c r="D1065" s="50">
        <v>1064</v>
      </c>
      <c r="F1065" s="49" t="s">
        <v>42</v>
      </c>
      <c r="G1065" s="49" t="s">
        <v>1886</v>
      </c>
      <c r="H1065" s="49" t="s">
        <v>681</v>
      </c>
      <c r="K1065" s="49" t="s">
        <v>6163</v>
      </c>
      <c r="L1065" s="49" t="s">
        <v>416</v>
      </c>
      <c r="M1065" s="49" t="s">
        <v>417</v>
      </c>
      <c r="O1065" s="49" t="s">
        <v>6164</v>
      </c>
      <c r="P1065" s="49" t="s">
        <v>6165</v>
      </c>
      <c r="Q1065" s="50">
        <v>4000</v>
      </c>
      <c r="R1065" s="50">
        <v>4400</v>
      </c>
      <c r="S1065" s="49" t="s">
        <v>6166</v>
      </c>
      <c r="T1065" s="49" t="s">
        <v>1292</v>
      </c>
      <c r="U1065" s="49" t="s">
        <v>180</v>
      </c>
      <c r="V1065" s="49" t="s">
        <v>2383</v>
      </c>
      <c r="Y1065" s="50">
        <v>1064</v>
      </c>
    </row>
    <row r="1066" spans="1:25" x14ac:dyDescent="0.8">
      <c r="A1066" s="46" t="s">
        <v>7298</v>
      </c>
      <c r="B1066" s="46" t="str">
        <f>IFERROR(IF(A1066="","",A1066&amp;COUNTIF(A$2:A1066,A1066)),"")</f>
        <v>社会59</v>
      </c>
      <c r="C1066" s="49" t="s">
        <v>6167</v>
      </c>
      <c r="D1066" s="50">
        <v>1065</v>
      </c>
      <c r="F1066" s="49" t="s">
        <v>42</v>
      </c>
      <c r="G1066" s="49" t="s">
        <v>1886</v>
      </c>
      <c r="H1066" s="49" t="s">
        <v>681</v>
      </c>
      <c r="K1066" s="49" t="s">
        <v>6168</v>
      </c>
      <c r="L1066" s="49" t="s">
        <v>416</v>
      </c>
      <c r="M1066" s="49" t="s">
        <v>417</v>
      </c>
      <c r="O1066" s="49" t="s">
        <v>6169</v>
      </c>
      <c r="P1066" s="49" t="s">
        <v>6170</v>
      </c>
      <c r="Q1066" s="50">
        <v>4100</v>
      </c>
      <c r="R1066" s="50">
        <v>4510</v>
      </c>
      <c r="S1066" s="49" t="s">
        <v>6171</v>
      </c>
      <c r="T1066" s="49" t="s">
        <v>944</v>
      </c>
      <c r="U1066" s="49" t="s">
        <v>176</v>
      </c>
      <c r="V1066" s="49" t="s">
        <v>2383</v>
      </c>
      <c r="Y1066" s="50">
        <v>1065</v>
      </c>
    </row>
    <row r="1067" spans="1:25" x14ac:dyDescent="0.8">
      <c r="A1067" s="46" t="s">
        <v>7298</v>
      </c>
      <c r="B1067" s="46" t="str">
        <f>IFERROR(IF(A1067="","",A1067&amp;COUNTIF(A$2:A1067,A1067)),"")</f>
        <v>社会60</v>
      </c>
      <c r="C1067" s="49" t="s">
        <v>6167</v>
      </c>
      <c r="D1067" s="50">
        <v>1066</v>
      </c>
      <c r="F1067" s="49" t="s">
        <v>42</v>
      </c>
      <c r="G1067" s="49" t="s">
        <v>1886</v>
      </c>
      <c r="H1067" s="49" t="s">
        <v>681</v>
      </c>
      <c r="K1067" s="49" t="s">
        <v>6172</v>
      </c>
      <c r="L1067" s="49" t="s">
        <v>416</v>
      </c>
      <c r="M1067" s="49" t="s">
        <v>417</v>
      </c>
      <c r="O1067" s="49" t="s">
        <v>6173</v>
      </c>
      <c r="P1067" s="49" t="s">
        <v>6174</v>
      </c>
      <c r="Q1067" s="50">
        <v>3800</v>
      </c>
      <c r="R1067" s="50">
        <v>4180</v>
      </c>
      <c r="S1067" s="49" t="s">
        <v>6175</v>
      </c>
      <c r="T1067" s="49" t="s">
        <v>1237</v>
      </c>
      <c r="U1067" s="49" t="s">
        <v>800</v>
      </c>
      <c r="V1067" s="49" t="s">
        <v>2383</v>
      </c>
      <c r="Y1067" s="50">
        <v>1066</v>
      </c>
    </row>
    <row r="1068" spans="1:25" x14ac:dyDescent="0.8">
      <c r="A1068" s="46" t="s">
        <v>7298</v>
      </c>
      <c r="B1068" s="46" t="str">
        <f>IFERROR(IF(A1068="","",A1068&amp;COUNTIF(A$2:A1068,A1068)),"")</f>
        <v>社会61</v>
      </c>
      <c r="C1068" s="49" t="s">
        <v>6167</v>
      </c>
      <c r="D1068" s="50">
        <v>1067</v>
      </c>
      <c r="F1068" s="49" t="s">
        <v>42</v>
      </c>
      <c r="G1068" s="49" t="s">
        <v>1886</v>
      </c>
      <c r="H1068" s="49" t="s">
        <v>681</v>
      </c>
      <c r="K1068" s="49" t="s">
        <v>6176</v>
      </c>
      <c r="L1068" s="49" t="s">
        <v>416</v>
      </c>
      <c r="M1068" s="49" t="s">
        <v>417</v>
      </c>
      <c r="O1068" s="49" t="s">
        <v>6177</v>
      </c>
      <c r="P1068" s="49" t="s">
        <v>6178</v>
      </c>
      <c r="Q1068" s="50">
        <v>3800</v>
      </c>
      <c r="R1068" s="50">
        <v>4180</v>
      </c>
      <c r="S1068" s="49" t="s">
        <v>6179</v>
      </c>
      <c r="T1068" s="49" t="s">
        <v>148</v>
      </c>
      <c r="U1068" s="49" t="s">
        <v>1137</v>
      </c>
      <c r="V1068" s="49" t="s">
        <v>2383</v>
      </c>
      <c r="Y1068" s="50">
        <v>1067</v>
      </c>
    </row>
    <row r="1069" spans="1:25" x14ac:dyDescent="0.8">
      <c r="A1069" s="46" t="s">
        <v>7298</v>
      </c>
      <c r="B1069" s="46" t="str">
        <f>IFERROR(IF(A1069="","",A1069&amp;COUNTIF(A$2:A1069,A1069)),"")</f>
        <v>社会62</v>
      </c>
      <c r="C1069" s="49" t="s">
        <v>6167</v>
      </c>
      <c r="D1069" s="50">
        <v>1068</v>
      </c>
      <c r="F1069" s="49" t="s">
        <v>42</v>
      </c>
      <c r="G1069" s="49" t="s">
        <v>1886</v>
      </c>
      <c r="H1069" s="49" t="s">
        <v>681</v>
      </c>
      <c r="K1069" s="49" t="s">
        <v>6180</v>
      </c>
      <c r="L1069" s="49" t="s">
        <v>416</v>
      </c>
      <c r="M1069" s="49" t="s">
        <v>417</v>
      </c>
      <c r="O1069" s="49" t="s">
        <v>690</v>
      </c>
      <c r="P1069" s="49" t="s">
        <v>691</v>
      </c>
      <c r="Q1069" s="50">
        <v>6600</v>
      </c>
      <c r="R1069" s="50">
        <v>7260</v>
      </c>
      <c r="S1069" s="49" t="s">
        <v>692</v>
      </c>
      <c r="T1069" s="49" t="s">
        <v>122</v>
      </c>
      <c r="U1069" s="49" t="s">
        <v>657</v>
      </c>
      <c r="Y1069" s="50">
        <v>1068</v>
      </c>
    </row>
    <row r="1070" spans="1:25" x14ac:dyDescent="0.8">
      <c r="A1070" s="46" t="s">
        <v>7298</v>
      </c>
      <c r="B1070" s="46" t="str">
        <f>IFERROR(IF(A1070="","",A1070&amp;COUNTIF(A$2:A1070,A1070)),"")</f>
        <v>社会63</v>
      </c>
      <c r="C1070" s="49" t="s">
        <v>6167</v>
      </c>
      <c r="D1070" s="50">
        <v>1069</v>
      </c>
      <c r="F1070" s="49" t="s">
        <v>42</v>
      </c>
      <c r="G1070" s="49" t="s">
        <v>1886</v>
      </c>
      <c r="H1070" s="49" t="s">
        <v>681</v>
      </c>
      <c r="K1070" s="49" t="s">
        <v>6181</v>
      </c>
      <c r="L1070" s="49" t="s">
        <v>416</v>
      </c>
      <c r="M1070" s="49" t="s">
        <v>417</v>
      </c>
      <c r="O1070" s="49" t="s">
        <v>693</v>
      </c>
      <c r="P1070" s="49" t="s">
        <v>694</v>
      </c>
      <c r="Q1070" s="50">
        <v>7300</v>
      </c>
      <c r="R1070" s="50">
        <v>8030</v>
      </c>
      <c r="S1070" s="49" t="s">
        <v>695</v>
      </c>
      <c r="T1070" s="49" t="s">
        <v>122</v>
      </c>
      <c r="U1070" s="49" t="s">
        <v>83</v>
      </c>
      <c r="Y1070" s="50">
        <v>1069</v>
      </c>
    </row>
    <row r="1071" spans="1:25" x14ac:dyDescent="0.8">
      <c r="A1071" s="46" t="s">
        <v>7298</v>
      </c>
      <c r="B1071" s="46" t="str">
        <f>IFERROR(IF(A1071="","",A1071&amp;COUNTIF(A$2:A1071,A1071)),"")</f>
        <v>社会64</v>
      </c>
      <c r="C1071" s="49" t="s">
        <v>6167</v>
      </c>
      <c r="D1071" s="50">
        <v>1070</v>
      </c>
      <c r="F1071" s="49" t="s">
        <v>42</v>
      </c>
      <c r="G1071" s="49" t="s">
        <v>1886</v>
      </c>
      <c r="H1071" s="49" t="s">
        <v>681</v>
      </c>
      <c r="K1071" s="49" t="s">
        <v>6182</v>
      </c>
      <c r="L1071" s="49" t="s">
        <v>416</v>
      </c>
      <c r="M1071" s="49" t="s">
        <v>417</v>
      </c>
      <c r="O1071" s="49" t="s">
        <v>696</v>
      </c>
      <c r="P1071" s="49" t="s">
        <v>697</v>
      </c>
      <c r="Q1071" s="50">
        <v>6400</v>
      </c>
      <c r="R1071" s="50">
        <v>7040</v>
      </c>
      <c r="S1071" s="49" t="s">
        <v>698</v>
      </c>
      <c r="T1071" s="49" t="s">
        <v>122</v>
      </c>
      <c r="U1071" s="49" t="s">
        <v>405</v>
      </c>
      <c r="Y1071" s="50">
        <v>1070</v>
      </c>
    </row>
    <row r="1072" spans="1:25" x14ac:dyDescent="0.8">
      <c r="A1072" s="46" t="s">
        <v>7298</v>
      </c>
      <c r="B1072" s="46" t="str">
        <f>IFERROR(IF(A1072="","",A1072&amp;COUNTIF(A$2:A1072,A1072)),"")</f>
        <v>社会65</v>
      </c>
      <c r="C1072" s="49" t="s">
        <v>6167</v>
      </c>
      <c r="D1072" s="50">
        <v>1071</v>
      </c>
      <c r="F1072" s="49" t="s">
        <v>42</v>
      </c>
      <c r="G1072" s="49" t="s">
        <v>1886</v>
      </c>
      <c r="H1072" s="49" t="s">
        <v>681</v>
      </c>
      <c r="K1072" s="49" t="s">
        <v>6183</v>
      </c>
      <c r="L1072" s="49" t="s">
        <v>416</v>
      </c>
      <c r="M1072" s="49" t="s">
        <v>417</v>
      </c>
      <c r="O1072" s="49" t="s">
        <v>1890</v>
      </c>
      <c r="P1072" s="49" t="s">
        <v>1891</v>
      </c>
      <c r="Q1072" s="50">
        <v>5500</v>
      </c>
      <c r="R1072" s="50">
        <v>6050</v>
      </c>
      <c r="S1072" s="49" t="s">
        <v>1892</v>
      </c>
      <c r="T1072" s="49" t="s">
        <v>1084</v>
      </c>
      <c r="U1072" s="49" t="s">
        <v>801</v>
      </c>
      <c r="Y1072" s="50">
        <v>1071</v>
      </c>
    </row>
    <row r="1073" spans="1:25" x14ac:dyDescent="0.8">
      <c r="A1073" s="46" t="s">
        <v>7298</v>
      </c>
      <c r="B1073" s="46" t="str">
        <f>IFERROR(IF(A1073="","",A1073&amp;COUNTIF(A$2:A1073,A1073)),"")</f>
        <v>社会66</v>
      </c>
      <c r="C1073" s="49" t="s">
        <v>6167</v>
      </c>
      <c r="D1073" s="50">
        <v>1072</v>
      </c>
      <c r="F1073" s="49" t="s">
        <v>42</v>
      </c>
      <c r="G1073" s="49" t="s">
        <v>1886</v>
      </c>
      <c r="H1073" s="49" t="s">
        <v>681</v>
      </c>
      <c r="K1073" s="49" t="s">
        <v>6184</v>
      </c>
      <c r="L1073" s="49" t="s">
        <v>416</v>
      </c>
      <c r="M1073" s="49" t="s">
        <v>417</v>
      </c>
      <c r="O1073" s="49" t="s">
        <v>1893</v>
      </c>
      <c r="P1073" s="49" t="s">
        <v>1894</v>
      </c>
      <c r="Q1073" s="50">
        <v>6500</v>
      </c>
      <c r="R1073" s="50">
        <v>7150</v>
      </c>
      <c r="S1073" s="49" t="s">
        <v>1895</v>
      </c>
      <c r="T1073" s="49" t="s">
        <v>1010</v>
      </c>
      <c r="U1073" s="49" t="s">
        <v>1896</v>
      </c>
      <c r="Y1073" s="50">
        <v>1072</v>
      </c>
    </row>
    <row r="1074" spans="1:25" x14ac:dyDescent="0.8">
      <c r="A1074" s="46" t="s">
        <v>7298</v>
      </c>
      <c r="B1074" s="46" t="str">
        <f>IFERROR(IF(A1074="","",A1074&amp;COUNTIF(A$2:A1074,A1074)),"")</f>
        <v>社会67</v>
      </c>
      <c r="C1074" s="49" t="s">
        <v>6167</v>
      </c>
      <c r="D1074" s="50">
        <v>1073</v>
      </c>
      <c r="F1074" s="49" t="s">
        <v>42</v>
      </c>
      <c r="G1074" s="49" t="s">
        <v>1886</v>
      </c>
      <c r="H1074" s="49" t="s">
        <v>681</v>
      </c>
      <c r="K1074" s="49" t="s">
        <v>6185</v>
      </c>
      <c r="L1074" s="49" t="s">
        <v>416</v>
      </c>
      <c r="M1074" s="49" t="s">
        <v>417</v>
      </c>
      <c r="O1074" s="49" t="s">
        <v>1897</v>
      </c>
      <c r="P1074" s="49" t="s">
        <v>1898</v>
      </c>
      <c r="Q1074" s="50">
        <v>6700</v>
      </c>
      <c r="R1074" s="50">
        <v>7370</v>
      </c>
      <c r="S1074" s="49" t="s">
        <v>1899</v>
      </c>
      <c r="T1074" s="49" t="s">
        <v>944</v>
      </c>
      <c r="U1074" s="49" t="s">
        <v>83</v>
      </c>
      <c r="Y1074" s="50">
        <v>1073</v>
      </c>
    </row>
    <row r="1075" spans="1:25" x14ac:dyDescent="0.8">
      <c r="A1075" s="46" t="s">
        <v>7298</v>
      </c>
      <c r="B1075" s="46" t="str">
        <f>IFERROR(IF(A1075="","",A1075&amp;COUNTIF(A$2:A1075,A1075)),"")</f>
        <v>社会68</v>
      </c>
      <c r="C1075" s="49" t="s">
        <v>6167</v>
      </c>
      <c r="D1075" s="50">
        <v>1074</v>
      </c>
      <c r="F1075" s="49" t="s">
        <v>42</v>
      </c>
      <c r="G1075" s="49" t="s">
        <v>1886</v>
      </c>
      <c r="H1075" s="49" t="s">
        <v>681</v>
      </c>
      <c r="K1075" s="49" t="s">
        <v>6186</v>
      </c>
      <c r="L1075" s="49" t="s">
        <v>3518</v>
      </c>
      <c r="M1075" s="49" t="s">
        <v>3519</v>
      </c>
      <c r="O1075" s="49" t="s">
        <v>700</v>
      </c>
      <c r="P1075" s="49" t="s">
        <v>701</v>
      </c>
      <c r="Q1075" s="50">
        <v>2800</v>
      </c>
      <c r="R1075" s="50">
        <v>3080</v>
      </c>
      <c r="S1075" s="49" t="s">
        <v>6187</v>
      </c>
      <c r="T1075" s="49" t="s">
        <v>148</v>
      </c>
      <c r="U1075" s="49" t="s">
        <v>702</v>
      </c>
      <c r="Y1075" s="50">
        <v>1074</v>
      </c>
    </row>
    <row r="1076" spans="1:25" x14ac:dyDescent="0.8">
      <c r="A1076" s="46" t="s">
        <v>7298</v>
      </c>
      <c r="B1076" s="46" t="str">
        <f>IFERROR(IF(A1076="","",A1076&amp;COUNTIF(A$2:A1076,A1076)),"")</f>
        <v>社会69</v>
      </c>
      <c r="C1076" s="49" t="s">
        <v>6167</v>
      </c>
      <c r="D1076" s="50">
        <v>1075</v>
      </c>
      <c r="F1076" s="49" t="s">
        <v>42</v>
      </c>
      <c r="G1076" s="49" t="s">
        <v>1886</v>
      </c>
      <c r="H1076" s="49" t="s">
        <v>681</v>
      </c>
      <c r="K1076" s="49" t="s">
        <v>6188</v>
      </c>
      <c r="L1076" s="49" t="s">
        <v>424</v>
      </c>
      <c r="M1076" s="49" t="s">
        <v>425</v>
      </c>
      <c r="O1076" s="49" t="s">
        <v>6189</v>
      </c>
      <c r="P1076" s="49" t="s">
        <v>6190</v>
      </c>
      <c r="Q1076" s="50">
        <v>2200</v>
      </c>
      <c r="R1076" s="50">
        <v>2420</v>
      </c>
      <c r="S1076" s="49" t="s">
        <v>6191</v>
      </c>
      <c r="T1076" s="49" t="s">
        <v>5044</v>
      </c>
      <c r="U1076" s="49" t="s">
        <v>6192</v>
      </c>
      <c r="V1076" s="49" t="s">
        <v>2383</v>
      </c>
      <c r="Y1076" s="50">
        <v>1075</v>
      </c>
    </row>
    <row r="1077" spans="1:25" x14ac:dyDescent="0.8">
      <c r="A1077" s="46" t="s">
        <v>7298</v>
      </c>
      <c r="B1077" s="46" t="str">
        <f>IFERROR(IF(A1077="","",A1077&amp;COUNTIF(A$2:A1077,A1077)),"")</f>
        <v>社会70</v>
      </c>
      <c r="C1077" s="49" t="s">
        <v>6167</v>
      </c>
      <c r="D1077" s="50">
        <v>1076</v>
      </c>
      <c r="F1077" s="49" t="s">
        <v>42</v>
      </c>
      <c r="G1077" s="49" t="s">
        <v>1886</v>
      </c>
      <c r="H1077" s="49" t="s">
        <v>681</v>
      </c>
      <c r="K1077" s="49" t="s">
        <v>6193</v>
      </c>
      <c r="L1077" s="49" t="s">
        <v>424</v>
      </c>
      <c r="M1077" s="49" t="s">
        <v>425</v>
      </c>
      <c r="O1077" s="49" t="s">
        <v>6194</v>
      </c>
      <c r="P1077" s="49" t="s">
        <v>6195</v>
      </c>
      <c r="Q1077" s="50">
        <v>3200</v>
      </c>
      <c r="R1077" s="50">
        <v>3520</v>
      </c>
      <c r="S1077" s="49" t="s">
        <v>6196</v>
      </c>
      <c r="T1077" s="49" t="s">
        <v>5346</v>
      </c>
      <c r="U1077" s="49" t="s">
        <v>497</v>
      </c>
      <c r="V1077" s="49" t="s">
        <v>2383</v>
      </c>
      <c r="Y1077" s="50">
        <v>1076</v>
      </c>
    </row>
    <row r="1078" spans="1:25" x14ac:dyDescent="0.8">
      <c r="A1078" s="46" t="s">
        <v>7298</v>
      </c>
      <c r="B1078" s="46" t="str">
        <f>IFERROR(IF(A1078="","",A1078&amp;COUNTIF(A$2:A1078,A1078)),"")</f>
        <v>社会71</v>
      </c>
      <c r="C1078" s="49" t="s">
        <v>6167</v>
      </c>
      <c r="D1078" s="50">
        <v>1077</v>
      </c>
      <c r="F1078" s="49" t="s">
        <v>42</v>
      </c>
      <c r="G1078" s="49" t="s">
        <v>1886</v>
      </c>
      <c r="H1078" s="49" t="s">
        <v>681</v>
      </c>
      <c r="K1078" s="49" t="s">
        <v>6197</v>
      </c>
      <c r="L1078" s="49" t="s">
        <v>703</v>
      </c>
      <c r="M1078" s="49" t="s">
        <v>704</v>
      </c>
      <c r="O1078" s="49" t="s">
        <v>6198</v>
      </c>
      <c r="P1078" s="49" t="s">
        <v>6199</v>
      </c>
      <c r="Q1078" s="50">
        <v>1600</v>
      </c>
      <c r="R1078" s="50">
        <v>1760</v>
      </c>
      <c r="S1078" s="49" t="s">
        <v>6200</v>
      </c>
      <c r="T1078" s="49" t="s">
        <v>6201</v>
      </c>
      <c r="U1078" s="49" t="s">
        <v>6202</v>
      </c>
      <c r="V1078" s="49" t="s">
        <v>2383</v>
      </c>
      <c r="Y1078" s="50">
        <v>1077</v>
      </c>
    </row>
    <row r="1079" spans="1:25" x14ac:dyDescent="0.8">
      <c r="A1079" s="46" t="s">
        <v>7298</v>
      </c>
      <c r="B1079" s="46" t="str">
        <f>IFERROR(IF(A1079="","",A1079&amp;COUNTIF(A$2:A1079,A1079)),"")</f>
        <v>社会72</v>
      </c>
      <c r="C1079" s="49" t="s">
        <v>6167</v>
      </c>
      <c r="D1079" s="50">
        <v>1078</v>
      </c>
      <c r="F1079" s="49" t="s">
        <v>42</v>
      </c>
      <c r="G1079" s="49" t="s">
        <v>1886</v>
      </c>
      <c r="H1079" s="49" t="s">
        <v>681</v>
      </c>
      <c r="K1079" s="49" t="s">
        <v>6203</v>
      </c>
      <c r="L1079" s="49" t="s">
        <v>517</v>
      </c>
      <c r="M1079" s="49" t="s">
        <v>518</v>
      </c>
      <c r="O1079" s="49" t="s">
        <v>6204</v>
      </c>
      <c r="P1079" s="49" t="s">
        <v>6205</v>
      </c>
      <c r="Q1079" s="50">
        <v>2500</v>
      </c>
      <c r="R1079" s="50">
        <v>2750</v>
      </c>
      <c r="S1079" s="49" t="s">
        <v>6206</v>
      </c>
      <c r="T1079" s="49" t="s">
        <v>245</v>
      </c>
      <c r="U1079" s="49" t="s">
        <v>228</v>
      </c>
      <c r="V1079" s="49" t="s">
        <v>2383</v>
      </c>
      <c r="X1079" s="17"/>
      <c r="Y1079" s="50">
        <v>1078</v>
      </c>
    </row>
    <row r="1080" spans="1:25" x14ac:dyDescent="0.8">
      <c r="A1080" s="46" t="s">
        <v>7298</v>
      </c>
      <c r="B1080" s="46" t="str">
        <f>IFERROR(IF(A1080="","",A1080&amp;COUNTIF(A$2:A1080,A1080)),"")</f>
        <v>社会73</v>
      </c>
      <c r="C1080" s="49" t="s">
        <v>6167</v>
      </c>
      <c r="D1080" s="50">
        <v>1079</v>
      </c>
      <c r="F1080" s="49" t="s">
        <v>42</v>
      </c>
      <c r="G1080" s="49" t="s">
        <v>1886</v>
      </c>
      <c r="H1080" s="49" t="s">
        <v>681</v>
      </c>
      <c r="K1080" s="49" t="s">
        <v>6207</v>
      </c>
      <c r="L1080" s="49" t="s">
        <v>658</v>
      </c>
      <c r="M1080" s="49" t="s">
        <v>659</v>
      </c>
      <c r="O1080" s="49" t="s">
        <v>6208</v>
      </c>
      <c r="P1080" s="49" t="s">
        <v>6209</v>
      </c>
      <c r="Q1080" s="50">
        <v>4000</v>
      </c>
      <c r="R1080" s="50">
        <v>4400</v>
      </c>
      <c r="S1080" s="49" t="s">
        <v>6210</v>
      </c>
      <c r="T1080" s="49" t="s">
        <v>5346</v>
      </c>
      <c r="U1080" s="49" t="s">
        <v>382</v>
      </c>
      <c r="V1080" s="49" t="s">
        <v>2383</v>
      </c>
      <c r="Y1080" s="50">
        <v>1079</v>
      </c>
    </row>
    <row r="1081" spans="1:25" x14ac:dyDescent="0.8">
      <c r="A1081" s="46" t="s">
        <v>7298</v>
      </c>
      <c r="B1081" s="46" t="str">
        <f>IFERROR(IF(A1081="","",A1081&amp;COUNTIF(A$2:A1081,A1081)),"")</f>
        <v>社会74</v>
      </c>
      <c r="C1081" s="49" t="s">
        <v>6167</v>
      </c>
      <c r="D1081" s="50">
        <v>1080</v>
      </c>
      <c r="F1081" s="49" t="s">
        <v>42</v>
      </c>
      <c r="G1081" s="49" t="s">
        <v>1886</v>
      </c>
      <c r="H1081" s="49" t="s">
        <v>681</v>
      </c>
      <c r="K1081" s="49" t="s">
        <v>6211</v>
      </c>
      <c r="L1081" s="49" t="s">
        <v>658</v>
      </c>
      <c r="M1081" s="49" t="s">
        <v>659</v>
      </c>
      <c r="O1081" s="49" t="s">
        <v>1900</v>
      </c>
      <c r="P1081" s="49" t="s">
        <v>1901</v>
      </c>
      <c r="Q1081" s="50">
        <v>4000</v>
      </c>
      <c r="R1081" s="50">
        <v>4400</v>
      </c>
      <c r="S1081" s="49" t="s">
        <v>1902</v>
      </c>
      <c r="T1081" s="49" t="s">
        <v>1045</v>
      </c>
      <c r="U1081" s="49" t="s">
        <v>327</v>
      </c>
      <c r="Y1081" s="50">
        <v>1080</v>
      </c>
    </row>
    <row r="1082" spans="1:25" x14ac:dyDescent="0.8">
      <c r="A1082" s="46" t="s">
        <v>7298</v>
      </c>
      <c r="B1082" s="46" t="str">
        <f>IFERROR(IF(A1082="","",A1082&amp;COUNTIF(A$2:A1082,A1082)),"")</f>
        <v>社会75</v>
      </c>
      <c r="C1082" s="49" t="s">
        <v>6212</v>
      </c>
      <c r="D1082" s="50">
        <v>1081</v>
      </c>
      <c r="F1082" s="49" t="s">
        <v>42</v>
      </c>
      <c r="G1082" s="49" t="s">
        <v>1886</v>
      </c>
      <c r="H1082" s="49" t="s">
        <v>681</v>
      </c>
      <c r="K1082" s="49" t="s">
        <v>6213</v>
      </c>
      <c r="L1082" s="49" t="s">
        <v>658</v>
      </c>
      <c r="M1082" s="49" t="s">
        <v>659</v>
      </c>
      <c r="O1082" s="49" t="s">
        <v>1903</v>
      </c>
      <c r="P1082" s="49" t="s">
        <v>1904</v>
      </c>
      <c r="Q1082" s="50">
        <v>4000</v>
      </c>
      <c r="R1082" s="50">
        <v>4400</v>
      </c>
      <c r="S1082" s="49" t="s">
        <v>1905</v>
      </c>
      <c r="T1082" s="49" t="s">
        <v>944</v>
      </c>
      <c r="U1082" s="49" t="s">
        <v>86</v>
      </c>
      <c r="Y1082" s="50">
        <v>1081</v>
      </c>
    </row>
    <row r="1083" spans="1:25" x14ac:dyDescent="0.8">
      <c r="A1083" s="46" t="s">
        <v>7298</v>
      </c>
      <c r="B1083" s="46" t="str">
        <f>IFERROR(IF(A1083="","",A1083&amp;COUNTIF(A$2:A1083,A1083)),"")</f>
        <v>社会76</v>
      </c>
      <c r="C1083" s="49" t="s">
        <v>6212</v>
      </c>
      <c r="D1083" s="50">
        <v>1082</v>
      </c>
      <c r="F1083" s="49" t="s">
        <v>42</v>
      </c>
      <c r="G1083" s="49" t="s">
        <v>1886</v>
      </c>
      <c r="H1083" s="49" t="s">
        <v>681</v>
      </c>
      <c r="K1083" s="49" t="s">
        <v>6214</v>
      </c>
      <c r="L1083" s="49" t="s">
        <v>658</v>
      </c>
      <c r="M1083" s="49" t="s">
        <v>659</v>
      </c>
      <c r="O1083" s="49" t="s">
        <v>1906</v>
      </c>
      <c r="P1083" s="49" t="s">
        <v>1907</v>
      </c>
      <c r="Q1083" s="50">
        <v>4000</v>
      </c>
      <c r="R1083" s="50">
        <v>4400</v>
      </c>
      <c r="S1083" s="49" t="s">
        <v>1908</v>
      </c>
      <c r="T1083" s="49" t="s">
        <v>1264</v>
      </c>
      <c r="U1083" s="49" t="s">
        <v>895</v>
      </c>
      <c r="Y1083" s="50">
        <v>1082</v>
      </c>
    </row>
    <row r="1084" spans="1:25" x14ac:dyDescent="0.8">
      <c r="A1084" s="46" t="s">
        <v>7298</v>
      </c>
      <c r="B1084" s="46" t="str">
        <f>IFERROR(IF(A1084="","",A1084&amp;COUNTIF(A$2:A1084,A1084)),"")</f>
        <v>社会77</v>
      </c>
      <c r="C1084" s="49" t="s">
        <v>6212</v>
      </c>
      <c r="D1084" s="50">
        <v>1083</v>
      </c>
      <c r="F1084" s="49" t="s">
        <v>42</v>
      </c>
      <c r="G1084" s="49" t="s">
        <v>1886</v>
      </c>
      <c r="H1084" s="49" t="s">
        <v>681</v>
      </c>
      <c r="K1084" s="49" t="s">
        <v>6215</v>
      </c>
      <c r="L1084" s="49" t="s">
        <v>663</v>
      </c>
      <c r="M1084" s="49" t="s">
        <v>664</v>
      </c>
      <c r="O1084" s="49" t="s">
        <v>6216</v>
      </c>
      <c r="P1084" s="49" t="s">
        <v>6217</v>
      </c>
      <c r="Q1084" s="50">
        <v>1800</v>
      </c>
      <c r="R1084" s="50">
        <v>1980</v>
      </c>
      <c r="S1084" s="49" t="s">
        <v>6218</v>
      </c>
      <c r="T1084" s="49" t="s">
        <v>245</v>
      </c>
      <c r="U1084" s="49" t="s">
        <v>3516</v>
      </c>
      <c r="V1084" s="49" t="s">
        <v>2383</v>
      </c>
      <c r="Y1084" s="50">
        <v>1083</v>
      </c>
    </row>
    <row r="1085" spans="1:25" x14ac:dyDescent="0.8">
      <c r="A1085" s="46" t="s">
        <v>7298</v>
      </c>
      <c r="B1085" s="46" t="str">
        <f>IFERROR(IF(A1085="","",A1085&amp;COUNTIF(A$2:A1085,A1085)),"")</f>
        <v>社会78</v>
      </c>
      <c r="C1085" s="49" t="s">
        <v>6212</v>
      </c>
      <c r="D1085" s="50">
        <v>1084</v>
      </c>
      <c r="F1085" s="49" t="s">
        <v>42</v>
      </c>
      <c r="G1085" s="49" t="s">
        <v>1886</v>
      </c>
      <c r="H1085" s="49" t="s">
        <v>681</v>
      </c>
      <c r="K1085" s="49" t="s">
        <v>6219</v>
      </c>
      <c r="L1085" s="49" t="s">
        <v>663</v>
      </c>
      <c r="M1085" s="49" t="s">
        <v>664</v>
      </c>
      <c r="O1085" s="49" t="s">
        <v>6220</v>
      </c>
      <c r="P1085" s="49" t="s">
        <v>6221</v>
      </c>
      <c r="Q1085" s="50">
        <v>1800</v>
      </c>
      <c r="R1085" s="50">
        <v>1980</v>
      </c>
      <c r="S1085" s="49" t="s">
        <v>6222</v>
      </c>
      <c r="T1085" s="49" t="s">
        <v>245</v>
      </c>
      <c r="U1085" s="49" t="s">
        <v>6223</v>
      </c>
      <c r="V1085" s="49" t="s">
        <v>2383</v>
      </c>
      <c r="Y1085" s="50">
        <v>1084</v>
      </c>
    </row>
    <row r="1086" spans="1:25" x14ac:dyDescent="0.8">
      <c r="A1086" s="46" t="s">
        <v>7298</v>
      </c>
      <c r="B1086" s="46" t="str">
        <f>IFERROR(IF(A1086="","",A1086&amp;COUNTIF(A$2:A1086,A1086)),"")</f>
        <v>社会79</v>
      </c>
      <c r="C1086" s="49" t="s">
        <v>6212</v>
      </c>
      <c r="D1086" s="50">
        <v>1085</v>
      </c>
      <c r="F1086" s="49" t="s">
        <v>42</v>
      </c>
      <c r="G1086" s="49" t="s">
        <v>1886</v>
      </c>
      <c r="H1086" s="49" t="s">
        <v>681</v>
      </c>
      <c r="K1086" s="49" t="s">
        <v>6224</v>
      </c>
      <c r="L1086" s="49" t="s">
        <v>663</v>
      </c>
      <c r="M1086" s="49" t="s">
        <v>664</v>
      </c>
      <c r="O1086" s="49" t="s">
        <v>6225</v>
      </c>
      <c r="P1086" s="49" t="s">
        <v>6226</v>
      </c>
      <c r="Q1086" s="50">
        <v>1800</v>
      </c>
      <c r="R1086" s="50">
        <v>1980</v>
      </c>
      <c r="S1086" s="49" t="s">
        <v>6227</v>
      </c>
      <c r="T1086" s="49" t="s">
        <v>74</v>
      </c>
      <c r="U1086" s="49" t="s">
        <v>6228</v>
      </c>
      <c r="V1086" s="49" t="s">
        <v>2383</v>
      </c>
      <c r="Y1086" s="50">
        <v>1085</v>
      </c>
    </row>
    <row r="1087" spans="1:25" x14ac:dyDescent="0.8">
      <c r="A1087" s="46" t="s">
        <v>7298</v>
      </c>
      <c r="B1087" s="46" t="str">
        <f>IFERROR(IF(A1087="","",A1087&amp;COUNTIF(A$2:A1087,A1087)),"")</f>
        <v>社会80</v>
      </c>
      <c r="C1087" s="49" t="s">
        <v>6212</v>
      </c>
      <c r="D1087" s="50">
        <v>1086</v>
      </c>
      <c r="F1087" s="49" t="s">
        <v>42</v>
      </c>
      <c r="G1087" s="49" t="s">
        <v>1886</v>
      </c>
      <c r="H1087" s="49" t="s">
        <v>681</v>
      </c>
      <c r="K1087" s="49" t="s">
        <v>6229</v>
      </c>
      <c r="L1087" s="49" t="s">
        <v>663</v>
      </c>
      <c r="M1087" s="49" t="s">
        <v>664</v>
      </c>
      <c r="O1087" s="49" t="s">
        <v>705</v>
      </c>
      <c r="P1087" s="49" t="s">
        <v>706</v>
      </c>
      <c r="Q1087" s="50">
        <v>2400</v>
      </c>
      <c r="R1087" s="50">
        <v>2640</v>
      </c>
      <c r="S1087" s="49" t="s">
        <v>707</v>
      </c>
      <c r="T1087" s="49" t="s">
        <v>148</v>
      </c>
      <c r="U1087" s="49" t="s">
        <v>175</v>
      </c>
      <c r="Y1087" s="50">
        <v>1086</v>
      </c>
    </row>
    <row r="1088" spans="1:25" x14ac:dyDescent="0.8">
      <c r="A1088" s="46" t="s">
        <v>7298</v>
      </c>
      <c r="B1088" s="46" t="str">
        <f>IFERROR(IF(A1088="","",A1088&amp;COUNTIF(A$2:A1088,A1088)),"")</f>
        <v>社会81</v>
      </c>
      <c r="C1088" s="49" t="s">
        <v>6212</v>
      </c>
      <c r="D1088" s="50">
        <v>1087</v>
      </c>
      <c r="F1088" s="49" t="s">
        <v>42</v>
      </c>
      <c r="G1088" s="49" t="s">
        <v>1886</v>
      </c>
      <c r="H1088" s="49" t="s">
        <v>681</v>
      </c>
      <c r="K1088" s="49" t="s">
        <v>6230</v>
      </c>
      <c r="L1088" s="49" t="s">
        <v>663</v>
      </c>
      <c r="M1088" s="49" t="s">
        <v>664</v>
      </c>
      <c r="O1088" s="49" t="s">
        <v>709</v>
      </c>
      <c r="P1088" s="49" t="s">
        <v>710</v>
      </c>
      <c r="Q1088" s="50">
        <v>2100</v>
      </c>
      <c r="R1088" s="50">
        <v>2310</v>
      </c>
      <c r="S1088" s="49" t="s">
        <v>711</v>
      </c>
      <c r="T1088" s="49" t="s">
        <v>148</v>
      </c>
      <c r="U1088" s="49" t="s">
        <v>477</v>
      </c>
      <c r="Y1088" s="50">
        <v>1087</v>
      </c>
    </row>
    <row r="1089" spans="1:25" x14ac:dyDescent="0.8">
      <c r="A1089" s="46" t="s">
        <v>7298</v>
      </c>
      <c r="B1089" s="46" t="str">
        <f>IFERROR(IF(A1089="","",A1089&amp;COUNTIF(A$2:A1089,A1089)),"")</f>
        <v>社会82</v>
      </c>
      <c r="C1089" s="49" t="s">
        <v>6212</v>
      </c>
      <c r="D1089" s="50">
        <v>1088</v>
      </c>
      <c r="F1089" s="49" t="s">
        <v>42</v>
      </c>
      <c r="G1089" s="49" t="s">
        <v>1886</v>
      </c>
      <c r="H1089" s="49" t="s">
        <v>681</v>
      </c>
      <c r="K1089" s="49" t="s">
        <v>6231</v>
      </c>
      <c r="L1089" s="49" t="s">
        <v>151</v>
      </c>
      <c r="M1089" s="49" t="s">
        <v>152</v>
      </c>
      <c r="O1089" s="49" t="s">
        <v>6232</v>
      </c>
      <c r="P1089" s="49" t="s">
        <v>6233</v>
      </c>
      <c r="Q1089" s="50">
        <v>2000</v>
      </c>
      <c r="R1089" s="50">
        <v>2200</v>
      </c>
      <c r="S1089" s="49" t="s">
        <v>6234</v>
      </c>
      <c r="T1089" s="49" t="s">
        <v>1158</v>
      </c>
      <c r="U1089" s="49" t="s">
        <v>2719</v>
      </c>
      <c r="V1089" s="49" t="s">
        <v>2383</v>
      </c>
      <c r="Y1089" s="50">
        <v>1088</v>
      </c>
    </row>
    <row r="1090" spans="1:25" x14ac:dyDescent="0.8">
      <c r="A1090" s="46" t="s">
        <v>7298</v>
      </c>
      <c r="B1090" s="46" t="str">
        <f>IFERROR(IF(A1090="","",A1090&amp;COUNTIF(A$2:A1090,A1090)),"")</f>
        <v>社会83</v>
      </c>
      <c r="C1090" s="49" t="s">
        <v>6212</v>
      </c>
      <c r="D1090" s="50">
        <v>1089</v>
      </c>
      <c r="F1090" s="49" t="s">
        <v>42</v>
      </c>
      <c r="G1090" s="49" t="s">
        <v>1886</v>
      </c>
      <c r="H1090" s="49" t="s">
        <v>681</v>
      </c>
      <c r="K1090" s="49" t="s">
        <v>6235</v>
      </c>
      <c r="L1090" s="49" t="s">
        <v>390</v>
      </c>
      <c r="M1090" s="49" t="s">
        <v>391</v>
      </c>
      <c r="O1090" s="49" t="s">
        <v>1909</v>
      </c>
      <c r="P1090" s="49" t="s">
        <v>1910</v>
      </c>
      <c r="Q1090" s="50">
        <v>5600</v>
      </c>
      <c r="R1090" s="50">
        <v>6160</v>
      </c>
      <c r="S1090" s="49" t="s">
        <v>1911</v>
      </c>
      <c r="T1090" s="49" t="s">
        <v>1089</v>
      </c>
      <c r="U1090" s="49" t="s">
        <v>619</v>
      </c>
      <c r="Y1090" s="50">
        <v>1089</v>
      </c>
    </row>
    <row r="1091" spans="1:25" x14ac:dyDescent="0.8">
      <c r="A1091" s="46" t="s">
        <v>7298</v>
      </c>
      <c r="B1091" s="46" t="str">
        <f>IFERROR(IF(A1091="","",A1091&amp;COUNTIF(A$2:A1091,A1091)),"")</f>
        <v>社会84</v>
      </c>
      <c r="C1091" s="49" t="s">
        <v>6212</v>
      </c>
      <c r="D1091" s="50">
        <v>1090</v>
      </c>
      <c r="F1091" s="49" t="s">
        <v>42</v>
      </c>
      <c r="G1091" s="49" t="s">
        <v>1886</v>
      </c>
      <c r="H1091" s="49" t="s">
        <v>681</v>
      </c>
      <c r="K1091" s="49" t="s">
        <v>6236</v>
      </c>
      <c r="L1091" s="49" t="s">
        <v>390</v>
      </c>
      <c r="M1091" s="49" t="s">
        <v>391</v>
      </c>
      <c r="O1091" s="49" t="s">
        <v>1912</v>
      </c>
      <c r="P1091" s="49" t="s">
        <v>1910</v>
      </c>
      <c r="Q1091" s="50">
        <v>5600</v>
      </c>
      <c r="R1091" s="50">
        <v>6160</v>
      </c>
      <c r="S1091" s="49" t="s">
        <v>1913</v>
      </c>
      <c r="T1091" s="49" t="s">
        <v>1089</v>
      </c>
      <c r="U1091" s="49" t="s">
        <v>654</v>
      </c>
      <c r="Y1091" s="50">
        <v>1090</v>
      </c>
    </row>
    <row r="1092" spans="1:25" x14ac:dyDescent="0.8">
      <c r="A1092" s="46" t="s">
        <v>7298</v>
      </c>
      <c r="B1092" s="46" t="str">
        <f>IFERROR(IF(A1092="","",A1092&amp;COUNTIF(A$2:A1092,A1092)),"")</f>
        <v>社会85</v>
      </c>
      <c r="C1092" s="49" t="s">
        <v>6212</v>
      </c>
      <c r="D1092" s="50">
        <v>1091</v>
      </c>
      <c r="F1092" s="49" t="s">
        <v>42</v>
      </c>
      <c r="G1092" s="49" t="s">
        <v>1886</v>
      </c>
      <c r="H1092" s="49" t="s">
        <v>681</v>
      </c>
      <c r="K1092" s="49" t="s">
        <v>6237</v>
      </c>
      <c r="L1092" s="49" t="s">
        <v>875</v>
      </c>
      <c r="M1092" s="49" t="s">
        <v>876</v>
      </c>
      <c r="O1092" s="49" t="s">
        <v>2094</v>
      </c>
      <c r="P1092" s="49" t="s">
        <v>2095</v>
      </c>
      <c r="Q1092" s="50">
        <v>1800</v>
      </c>
      <c r="R1092" s="50">
        <v>1980</v>
      </c>
      <c r="S1092" s="49" t="s">
        <v>2096</v>
      </c>
      <c r="T1092" s="49" t="s">
        <v>2097</v>
      </c>
      <c r="U1092" s="49" t="s">
        <v>477</v>
      </c>
      <c r="Y1092" s="50">
        <v>1091</v>
      </c>
    </row>
    <row r="1093" spans="1:25" x14ac:dyDescent="0.8">
      <c r="A1093" s="46" t="s">
        <v>7298</v>
      </c>
      <c r="B1093" s="46" t="str">
        <f>IFERROR(IF(A1093="","",A1093&amp;COUNTIF(A$2:A1093,A1093)),"")</f>
        <v>社会86</v>
      </c>
      <c r="C1093" s="49" t="s">
        <v>6212</v>
      </c>
      <c r="D1093" s="50">
        <v>1092</v>
      </c>
      <c r="F1093" s="49" t="s">
        <v>42</v>
      </c>
      <c r="G1093" s="49" t="s">
        <v>1886</v>
      </c>
      <c r="H1093" s="49" t="s">
        <v>681</v>
      </c>
      <c r="K1093" s="49" t="s">
        <v>6238</v>
      </c>
      <c r="L1093" s="49" t="s">
        <v>1300</v>
      </c>
      <c r="M1093" s="49" t="s">
        <v>1301</v>
      </c>
      <c r="O1093" s="49" t="s">
        <v>6239</v>
      </c>
      <c r="P1093" s="49" t="s">
        <v>1915</v>
      </c>
      <c r="Q1093" s="50">
        <v>4500</v>
      </c>
      <c r="R1093" s="50">
        <v>4950</v>
      </c>
      <c r="S1093" s="49" t="s">
        <v>6240</v>
      </c>
      <c r="T1093" s="49" t="s">
        <v>5044</v>
      </c>
      <c r="U1093" s="49" t="s">
        <v>6241</v>
      </c>
      <c r="V1093" s="49" t="s">
        <v>2383</v>
      </c>
      <c r="Y1093" s="50">
        <v>1092</v>
      </c>
    </row>
    <row r="1094" spans="1:25" x14ac:dyDescent="0.8">
      <c r="A1094" s="46" t="s">
        <v>7298</v>
      </c>
      <c r="B1094" s="46" t="str">
        <f>IFERROR(IF(A1094="","",A1094&amp;COUNTIF(A$2:A1094,A1094)),"")</f>
        <v>社会87</v>
      </c>
      <c r="C1094" s="49" t="s">
        <v>6212</v>
      </c>
      <c r="D1094" s="50">
        <v>1093</v>
      </c>
      <c r="F1094" s="49" t="s">
        <v>42</v>
      </c>
      <c r="G1094" s="49" t="s">
        <v>1886</v>
      </c>
      <c r="H1094" s="49" t="s">
        <v>681</v>
      </c>
      <c r="K1094" s="49" t="s">
        <v>6242</v>
      </c>
      <c r="L1094" s="49" t="s">
        <v>1300</v>
      </c>
      <c r="M1094" s="49" t="s">
        <v>1301</v>
      </c>
      <c r="O1094" s="49" t="s">
        <v>1914</v>
      </c>
      <c r="P1094" s="49" t="s">
        <v>1915</v>
      </c>
      <c r="Q1094" s="50">
        <v>4200</v>
      </c>
      <c r="R1094" s="50">
        <v>4620</v>
      </c>
      <c r="S1094" s="49" t="s">
        <v>1916</v>
      </c>
      <c r="T1094" s="49" t="s">
        <v>1107</v>
      </c>
      <c r="U1094" s="49" t="s">
        <v>1917</v>
      </c>
      <c r="Y1094" s="50">
        <v>1093</v>
      </c>
    </row>
    <row r="1095" spans="1:25" x14ac:dyDescent="0.8">
      <c r="A1095" s="46" t="s">
        <v>7298</v>
      </c>
      <c r="B1095" s="46" t="str">
        <f>IFERROR(IF(A1095="","",A1095&amp;COUNTIF(A$2:A1095,A1095)),"")</f>
        <v>社会88</v>
      </c>
      <c r="C1095" s="49" t="s">
        <v>6212</v>
      </c>
      <c r="D1095" s="50">
        <v>1094</v>
      </c>
      <c r="F1095" s="49" t="s">
        <v>42</v>
      </c>
      <c r="G1095" s="49" t="s">
        <v>1886</v>
      </c>
      <c r="H1095" s="49" t="s">
        <v>681</v>
      </c>
      <c r="K1095" s="49" t="s">
        <v>6243</v>
      </c>
      <c r="L1095" s="49" t="s">
        <v>265</v>
      </c>
      <c r="M1095" s="49" t="s">
        <v>266</v>
      </c>
      <c r="O1095" s="49" t="s">
        <v>6244</v>
      </c>
      <c r="P1095" s="49" t="s">
        <v>6245</v>
      </c>
      <c r="Q1095" s="50">
        <v>4500</v>
      </c>
      <c r="R1095" s="50">
        <v>4950</v>
      </c>
      <c r="S1095" s="49" t="s">
        <v>6246</v>
      </c>
      <c r="T1095" s="49" t="s">
        <v>74</v>
      </c>
      <c r="U1095" s="49" t="s">
        <v>769</v>
      </c>
      <c r="V1095" s="49" t="s">
        <v>2383</v>
      </c>
      <c r="Y1095" s="50">
        <v>1094</v>
      </c>
    </row>
    <row r="1096" spans="1:25" x14ac:dyDescent="0.8">
      <c r="A1096" s="46" t="s">
        <v>7298</v>
      </c>
      <c r="B1096" s="46" t="str">
        <f>IFERROR(IF(A1096="","",A1096&amp;COUNTIF(A$2:A1096,A1096)),"")</f>
        <v>社会89</v>
      </c>
      <c r="C1096" s="49" t="s">
        <v>6212</v>
      </c>
      <c r="D1096" s="50">
        <v>1095</v>
      </c>
      <c r="F1096" s="49" t="s">
        <v>42</v>
      </c>
      <c r="G1096" s="49" t="s">
        <v>1886</v>
      </c>
      <c r="H1096" s="49" t="s">
        <v>681</v>
      </c>
      <c r="K1096" s="49" t="s">
        <v>6247</v>
      </c>
      <c r="L1096" s="49" t="s">
        <v>265</v>
      </c>
      <c r="M1096" s="49" t="s">
        <v>266</v>
      </c>
      <c r="O1096" s="49" t="s">
        <v>6248</v>
      </c>
      <c r="P1096" s="49" t="s">
        <v>6249</v>
      </c>
      <c r="Q1096" s="50">
        <v>3800</v>
      </c>
      <c r="R1096" s="50">
        <v>4180</v>
      </c>
      <c r="S1096" s="49" t="s">
        <v>6250</v>
      </c>
      <c r="T1096" s="49" t="s">
        <v>92</v>
      </c>
      <c r="U1096" s="49" t="s">
        <v>6251</v>
      </c>
      <c r="V1096" s="49" t="s">
        <v>2383</v>
      </c>
      <c r="Y1096" s="50">
        <v>1095</v>
      </c>
    </row>
    <row r="1097" spans="1:25" x14ac:dyDescent="0.8">
      <c r="A1097" s="46" t="s">
        <v>7298</v>
      </c>
      <c r="B1097" s="46" t="str">
        <f>IFERROR(IF(A1097="","",A1097&amp;COUNTIF(A$2:A1097,A1097)),"")</f>
        <v>社会90</v>
      </c>
      <c r="C1097" s="49" t="s">
        <v>6212</v>
      </c>
      <c r="D1097" s="50">
        <v>1096</v>
      </c>
      <c r="F1097" s="49" t="s">
        <v>42</v>
      </c>
      <c r="G1097" s="49" t="s">
        <v>1886</v>
      </c>
      <c r="H1097" s="49" t="s">
        <v>681</v>
      </c>
      <c r="K1097" s="49" t="s">
        <v>6252</v>
      </c>
      <c r="L1097" s="49" t="s">
        <v>826</v>
      </c>
      <c r="M1097" s="49" t="s">
        <v>827</v>
      </c>
      <c r="O1097" s="49" t="s">
        <v>6253</v>
      </c>
      <c r="P1097" s="49" t="s">
        <v>6254</v>
      </c>
      <c r="Q1097" s="50">
        <v>2200</v>
      </c>
      <c r="R1097" s="50">
        <v>2420</v>
      </c>
      <c r="S1097" s="49" t="s">
        <v>6255</v>
      </c>
      <c r="T1097" s="49" t="s">
        <v>148</v>
      </c>
      <c r="U1097" s="49" t="s">
        <v>6256</v>
      </c>
      <c r="V1097" s="49" t="s">
        <v>2383</v>
      </c>
      <c r="Y1097" s="50">
        <v>1096</v>
      </c>
    </row>
    <row r="1098" spans="1:25" x14ac:dyDescent="0.8">
      <c r="A1098" s="46" t="s">
        <v>7298</v>
      </c>
      <c r="B1098" s="46" t="str">
        <f>IFERROR(IF(A1098="","",A1098&amp;COUNTIF(A$2:A1098,A1098)),"")</f>
        <v>社会91</v>
      </c>
      <c r="C1098" s="49" t="s">
        <v>6257</v>
      </c>
      <c r="D1098" s="50">
        <v>1097</v>
      </c>
      <c r="F1098" s="49" t="s">
        <v>42</v>
      </c>
      <c r="G1098" s="49" t="s">
        <v>1886</v>
      </c>
      <c r="H1098" s="49" t="s">
        <v>681</v>
      </c>
      <c r="K1098" s="49" t="s">
        <v>6258</v>
      </c>
      <c r="L1098" s="49" t="s">
        <v>826</v>
      </c>
      <c r="M1098" s="49" t="s">
        <v>827</v>
      </c>
      <c r="O1098" s="49" t="s">
        <v>6259</v>
      </c>
      <c r="P1098" s="49" t="s">
        <v>6260</v>
      </c>
      <c r="Q1098" s="50">
        <v>1900</v>
      </c>
      <c r="R1098" s="50">
        <v>2090</v>
      </c>
      <c r="S1098" s="49" t="s">
        <v>6261</v>
      </c>
      <c r="T1098" s="49" t="s">
        <v>6262</v>
      </c>
      <c r="U1098" s="49" t="s">
        <v>6263</v>
      </c>
      <c r="V1098" s="49" t="s">
        <v>2383</v>
      </c>
      <c r="Y1098" s="50">
        <v>1097</v>
      </c>
    </row>
    <row r="1099" spans="1:25" x14ac:dyDescent="0.8">
      <c r="A1099" s="46" t="s">
        <v>7298</v>
      </c>
      <c r="B1099" s="46" t="str">
        <f>IFERROR(IF(A1099="","",A1099&amp;COUNTIF(A$2:A1099,A1099)),"")</f>
        <v>社会92</v>
      </c>
      <c r="C1099" s="49" t="s">
        <v>6257</v>
      </c>
      <c r="D1099" s="50">
        <v>1098</v>
      </c>
      <c r="F1099" s="49" t="s">
        <v>42</v>
      </c>
      <c r="G1099" s="49" t="s">
        <v>1886</v>
      </c>
      <c r="H1099" s="49" t="s">
        <v>681</v>
      </c>
      <c r="K1099" s="49" t="s">
        <v>6264</v>
      </c>
      <c r="L1099" s="49" t="s">
        <v>826</v>
      </c>
      <c r="M1099" s="49" t="s">
        <v>827</v>
      </c>
      <c r="O1099" s="49" t="s">
        <v>6265</v>
      </c>
      <c r="P1099" s="49" t="s">
        <v>6266</v>
      </c>
      <c r="Q1099" s="50">
        <v>4300</v>
      </c>
      <c r="R1099" s="50">
        <v>4730</v>
      </c>
      <c r="S1099" s="49" t="s">
        <v>6267</v>
      </c>
      <c r="T1099" s="49" t="s">
        <v>74</v>
      </c>
      <c r="U1099" s="49" t="s">
        <v>3583</v>
      </c>
      <c r="V1099" s="49" t="s">
        <v>2383</v>
      </c>
      <c r="Y1099" s="50">
        <v>1098</v>
      </c>
    </row>
    <row r="1100" spans="1:25" x14ac:dyDescent="0.8">
      <c r="A1100" s="46" t="s">
        <v>7298</v>
      </c>
      <c r="B1100" s="46" t="str">
        <f>IFERROR(IF(A1100="","",A1100&amp;COUNTIF(A$2:A1100,A1100)),"")</f>
        <v>社会93</v>
      </c>
      <c r="C1100" s="49" t="s">
        <v>6257</v>
      </c>
      <c r="D1100" s="50">
        <v>1099</v>
      </c>
      <c r="F1100" s="49" t="s">
        <v>42</v>
      </c>
      <c r="G1100" s="49" t="s">
        <v>1886</v>
      </c>
      <c r="H1100" s="49" t="s">
        <v>681</v>
      </c>
      <c r="K1100" s="49" t="s">
        <v>6268</v>
      </c>
      <c r="L1100" s="49" t="s">
        <v>527</v>
      </c>
      <c r="M1100" s="49" t="s">
        <v>528</v>
      </c>
      <c r="O1100" s="49" t="s">
        <v>712</v>
      </c>
      <c r="P1100" s="49" t="s">
        <v>713</v>
      </c>
      <c r="Q1100" s="50">
        <v>4800</v>
      </c>
      <c r="R1100" s="50">
        <v>5280</v>
      </c>
      <c r="S1100" s="49" t="s">
        <v>714</v>
      </c>
      <c r="T1100" s="49" t="s">
        <v>148</v>
      </c>
      <c r="U1100" s="49" t="s">
        <v>715</v>
      </c>
      <c r="Y1100" s="50">
        <v>1099</v>
      </c>
    </row>
    <row r="1101" spans="1:25" x14ac:dyDescent="0.8">
      <c r="A1101" s="46" t="s">
        <v>7298</v>
      </c>
      <c r="B1101" s="46" t="str">
        <f>IFERROR(IF(A1101="","",A1101&amp;COUNTIF(A$2:A1101,A1101)),"")</f>
        <v>社会94</v>
      </c>
      <c r="C1101" s="49" t="s">
        <v>6257</v>
      </c>
      <c r="D1101" s="50">
        <v>1100</v>
      </c>
      <c r="F1101" s="49" t="s">
        <v>42</v>
      </c>
      <c r="G1101" s="49" t="s">
        <v>1886</v>
      </c>
      <c r="H1101" s="49" t="s">
        <v>681</v>
      </c>
      <c r="K1101" s="49" t="s">
        <v>6269</v>
      </c>
      <c r="L1101" s="49" t="s">
        <v>159</v>
      </c>
      <c r="M1101" s="49" t="s">
        <v>160</v>
      </c>
      <c r="O1101" s="49" t="s">
        <v>6270</v>
      </c>
      <c r="P1101" s="49" t="s">
        <v>6271</v>
      </c>
      <c r="Q1101" s="50">
        <v>24000</v>
      </c>
      <c r="R1101" s="50">
        <v>26400</v>
      </c>
      <c r="S1101" s="49" t="s">
        <v>6272</v>
      </c>
      <c r="T1101" s="49" t="s">
        <v>5063</v>
      </c>
      <c r="U1101" s="49" t="s">
        <v>6273</v>
      </c>
      <c r="V1101" s="49" t="s">
        <v>2383</v>
      </c>
      <c r="Y1101" s="50">
        <v>1100</v>
      </c>
    </row>
    <row r="1102" spans="1:25" x14ac:dyDescent="0.8">
      <c r="A1102" s="46" t="s">
        <v>7298</v>
      </c>
      <c r="B1102" s="46" t="str">
        <f>IFERROR(IF(A1102="","",A1102&amp;COUNTIF(A$2:A1102,A1102)),"")</f>
        <v>社会95</v>
      </c>
      <c r="C1102" s="49" t="s">
        <v>6257</v>
      </c>
      <c r="D1102" s="50">
        <v>1101</v>
      </c>
      <c r="F1102" s="49" t="s">
        <v>42</v>
      </c>
      <c r="G1102" s="49" t="s">
        <v>1886</v>
      </c>
      <c r="H1102" s="49" t="s">
        <v>681</v>
      </c>
      <c r="K1102" s="49" t="s">
        <v>6274</v>
      </c>
      <c r="L1102" s="49" t="s">
        <v>159</v>
      </c>
      <c r="M1102" s="49" t="s">
        <v>160</v>
      </c>
      <c r="O1102" s="49" t="s">
        <v>716</v>
      </c>
      <c r="P1102" s="49" t="s">
        <v>717</v>
      </c>
      <c r="Q1102" s="50">
        <v>22000</v>
      </c>
      <c r="R1102" s="50">
        <v>24200</v>
      </c>
      <c r="S1102" s="49" t="s">
        <v>718</v>
      </c>
      <c r="T1102" s="49" t="s">
        <v>161</v>
      </c>
      <c r="U1102" s="49" t="s">
        <v>719</v>
      </c>
      <c r="Y1102" s="50">
        <v>1101</v>
      </c>
    </row>
    <row r="1103" spans="1:25" x14ac:dyDescent="0.8">
      <c r="A1103" s="46" t="s">
        <v>7298</v>
      </c>
      <c r="B1103" s="46" t="str">
        <f>IFERROR(IF(A1103="","",A1103&amp;COUNTIF(A$2:A1103,A1103)),"")</f>
        <v>社会96</v>
      </c>
      <c r="C1103" s="49" t="s">
        <v>6257</v>
      </c>
      <c r="D1103" s="50">
        <v>1102</v>
      </c>
      <c r="F1103" s="49" t="s">
        <v>42</v>
      </c>
      <c r="G1103" s="49" t="s">
        <v>1886</v>
      </c>
      <c r="H1103" s="49" t="s">
        <v>681</v>
      </c>
      <c r="K1103" s="49" t="s">
        <v>6275</v>
      </c>
      <c r="L1103" s="49" t="s">
        <v>159</v>
      </c>
      <c r="M1103" s="49" t="s">
        <v>160</v>
      </c>
      <c r="O1103" s="49" t="s">
        <v>1918</v>
      </c>
      <c r="P1103" s="49" t="s">
        <v>1919</v>
      </c>
      <c r="Q1103" s="50">
        <v>22000</v>
      </c>
      <c r="R1103" s="50">
        <v>24200</v>
      </c>
      <c r="S1103" s="49" t="s">
        <v>1920</v>
      </c>
      <c r="T1103" s="49" t="s">
        <v>1264</v>
      </c>
      <c r="U1103" s="49" t="s">
        <v>1921</v>
      </c>
      <c r="Y1103" s="50">
        <v>1102</v>
      </c>
    </row>
    <row r="1104" spans="1:25" x14ac:dyDescent="0.8">
      <c r="A1104" s="46" t="s">
        <v>7298</v>
      </c>
      <c r="B1104" s="46" t="str">
        <f>IFERROR(IF(A1104="","",A1104&amp;COUNTIF(A$2:A1104,A1104)),"")</f>
        <v>社会97</v>
      </c>
      <c r="C1104" s="49" t="s">
        <v>6257</v>
      </c>
      <c r="D1104" s="50">
        <v>1103</v>
      </c>
      <c r="F1104" s="49" t="s">
        <v>42</v>
      </c>
      <c r="G1104" s="49" t="s">
        <v>1886</v>
      </c>
      <c r="H1104" s="49" t="s">
        <v>681</v>
      </c>
      <c r="K1104" s="49" t="s">
        <v>6276</v>
      </c>
      <c r="L1104" s="49" t="s">
        <v>440</v>
      </c>
      <c r="M1104" s="49" t="s">
        <v>441</v>
      </c>
      <c r="O1104" s="49" t="s">
        <v>720</v>
      </c>
      <c r="P1104" s="49" t="s">
        <v>721</v>
      </c>
      <c r="Q1104" s="50">
        <v>5000</v>
      </c>
      <c r="R1104" s="50">
        <v>5500</v>
      </c>
      <c r="S1104" s="49" t="s">
        <v>722</v>
      </c>
      <c r="T1104" s="49" t="s">
        <v>161</v>
      </c>
      <c r="U1104" s="49" t="s">
        <v>723</v>
      </c>
      <c r="Y1104" s="50">
        <v>1103</v>
      </c>
    </row>
    <row r="1105" spans="1:25" x14ac:dyDescent="0.8">
      <c r="A1105" s="46" t="s">
        <v>7298</v>
      </c>
      <c r="B1105" s="46" t="str">
        <f>IFERROR(IF(A1105="","",A1105&amp;COUNTIF(A$2:A1105,A1105)),"")</f>
        <v>社会98</v>
      </c>
      <c r="C1105" s="49" t="s">
        <v>6257</v>
      </c>
      <c r="D1105" s="50">
        <v>1104</v>
      </c>
      <c r="F1105" s="49" t="s">
        <v>42</v>
      </c>
      <c r="G1105" s="49" t="s">
        <v>1886</v>
      </c>
      <c r="H1105" s="49" t="s">
        <v>681</v>
      </c>
      <c r="K1105" s="49" t="s">
        <v>6277</v>
      </c>
      <c r="L1105" s="49" t="s">
        <v>440</v>
      </c>
      <c r="M1105" s="49" t="s">
        <v>441</v>
      </c>
      <c r="O1105" s="49" t="s">
        <v>724</v>
      </c>
      <c r="P1105" s="49" t="s">
        <v>725</v>
      </c>
      <c r="Q1105" s="50">
        <v>4500</v>
      </c>
      <c r="R1105" s="50">
        <v>4950</v>
      </c>
      <c r="S1105" s="49" t="s">
        <v>726</v>
      </c>
      <c r="T1105" s="49" t="s">
        <v>92</v>
      </c>
      <c r="U1105" s="49" t="s">
        <v>727</v>
      </c>
      <c r="Y1105" s="50">
        <v>1104</v>
      </c>
    </row>
    <row r="1106" spans="1:25" x14ac:dyDescent="0.8">
      <c r="A1106" s="46" t="s">
        <v>7298</v>
      </c>
      <c r="B1106" s="46" t="str">
        <f>IFERROR(IF(A1106="","",A1106&amp;COUNTIF(A$2:A1106,A1106)),"")</f>
        <v>社会99</v>
      </c>
      <c r="C1106" s="49" t="s">
        <v>6257</v>
      </c>
      <c r="D1106" s="50">
        <v>1105</v>
      </c>
      <c r="F1106" s="49" t="s">
        <v>42</v>
      </c>
      <c r="G1106" s="49" t="s">
        <v>1886</v>
      </c>
      <c r="H1106" s="49" t="s">
        <v>681</v>
      </c>
      <c r="K1106" s="49" t="s">
        <v>6278</v>
      </c>
      <c r="L1106" s="49" t="s">
        <v>440</v>
      </c>
      <c r="M1106" s="49" t="s">
        <v>441</v>
      </c>
      <c r="O1106" s="49" t="s">
        <v>728</v>
      </c>
      <c r="P1106" s="49" t="s">
        <v>729</v>
      </c>
      <c r="Q1106" s="50">
        <v>6500</v>
      </c>
      <c r="R1106" s="50">
        <v>7150</v>
      </c>
      <c r="S1106" s="49" t="s">
        <v>730</v>
      </c>
      <c r="T1106" s="49" t="s">
        <v>96</v>
      </c>
      <c r="U1106" s="49" t="s">
        <v>731</v>
      </c>
      <c r="Y1106" s="50">
        <v>1105</v>
      </c>
    </row>
    <row r="1107" spans="1:25" x14ac:dyDescent="0.8">
      <c r="A1107" s="46" t="s">
        <v>7298</v>
      </c>
      <c r="B1107" s="46" t="str">
        <f>IFERROR(IF(A1107="","",A1107&amp;COUNTIF(A$2:A1107,A1107)),"")</f>
        <v>社会100</v>
      </c>
      <c r="C1107" s="49" t="s">
        <v>6257</v>
      </c>
      <c r="D1107" s="50">
        <v>1106</v>
      </c>
      <c r="F1107" s="49" t="s">
        <v>42</v>
      </c>
      <c r="G1107" s="49" t="s">
        <v>1886</v>
      </c>
      <c r="H1107" s="49" t="s">
        <v>681</v>
      </c>
      <c r="K1107" s="49" t="s">
        <v>6279</v>
      </c>
      <c r="L1107" s="49" t="s">
        <v>440</v>
      </c>
      <c r="M1107" s="49" t="s">
        <v>441</v>
      </c>
      <c r="O1107" s="49" t="s">
        <v>732</v>
      </c>
      <c r="P1107" s="49" t="s">
        <v>733</v>
      </c>
      <c r="Q1107" s="50">
        <v>3500</v>
      </c>
      <c r="R1107" s="50">
        <v>3850</v>
      </c>
      <c r="S1107" s="49" t="s">
        <v>734</v>
      </c>
      <c r="T1107" s="49" t="s">
        <v>92</v>
      </c>
      <c r="U1107" s="49" t="s">
        <v>735</v>
      </c>
      <c r="Y1107" s="50">
        <v>1106</v>
      </c>
    </row>
    <row r="1108" spans="1:25" x14ac:dyDescent="0.8">
      <c r="A1108" s="46" t="s">
        <v>7298</v>
      </c>
      <c r="B1108" s="46" t="str">
        <f>IFERROR(IF(A1108="","",A1108&amp;COUNTIF(A$2:A1108,A1108)),"")</f>
        <v>社会101</v>
      </c>
      <c r="C1108" s="49" t="s">
        <v>6257</v>
      </c>
      <c r="D1108" s="50">
        <v>1107</v>
      </c>
      <c r="F1108" s="49" t="s">
        <v>42</v>
      </c>
      <c r="G1108" s="49" t="s">
        <v>1886</v>
      </c>
      <c r="H1108" s="49" t="s">
        <v>681</v>
      </c>
      <c r="K1108" s="49" t="s">
        <v>6280</v>
      </c>
      <c r="L1108" s="49" t="s">
        <v>440</v>
      </c>
      <c r="M1108" s="49" t="s">
        <v>441</v>
      </c>
      <c r="O1108" s="49" t="s">
        <v>736</v>
      </c>
      <c r="P1108" s="49" t="s">
        <v>737</v>
      </c>
      <c r="Q1108" s="50">
        <v>5000</v>
      </c>
      <c r="R1108" s="50">
        <v>5500</v>
      </c>
      <c r="S1108" s="49" t="s">
        <v>738</v>
      </c>
      <c r="T1108" s="49" t="s">
        <v>148</v>
      </c>
      <c r="U1108" s="49" t="s">
        <v>739</v>
      </c>
      <c r="Y1108" s="50">
        <v>1107</v>
      </c>
    </row>
    <row r="1109" spans="1:25" x14ac:dyDescent="0.8">
      <c r="A1109" s="46" t="s">
        <v>7298</v>
      </c>
      <c r="B1109" s="46" t="str">
        <f>IFERROR(IF(A1109="","",A1109&amp;COUNTIF(A$2:A1109,A1109)),"")</f>
        <v>社会102</v>
      </c>
      <c r="C1109" s="49" t="s">
        <v>6257</v>
      </c>
      <c r="D1109" s="50">
        <v>1108</v>
      </c>
      <c r="F1109" s="49" t="s">
        <v>42</v>
      </c>
      <c r="G1109" s="49" t="s">
        <v>1886</v>
      </c>
      <c r="H1109" s="49" t="s">
        <v>681</v>
      </c>
      <c r="K1109" s="49" t="s">
        <v>6281</v>
      </c>
      <c r="L1109" s="49" t="s">
        <v>440</v>
      </c>
      <c r="M1109" s="49" t="s">
        <v>441</v>
      </c>
      <c r="O1109" s="49" t="s">
        <v>740</v>
      </c>
      <c r="P1109" s="49" t="s">
        <v>741</v>
      </c>
      <c r="Q1109" s="50">
        <v>3500</v>
      </c>
      <c r="R1109" s="50">
        <v>3850</v>
      </c>
      <c r="S1109" s="49" t="s">
        <v>742</v>
      </c>
      <c r="T1109" s="49" t="s">
        <v>92</v>
      </c>
      <c r="U1109" s="49" t="s">
        <v>743</v>
      </c>
      <c r="Y1109" s="50">
        <v>1108</v>
      </c>
    </row>
    <row r="1110" spans="1:25" x14ac:dyDescent="0.8">
      <c r="A1110" s="46" t="s">
        <v>7298</v>
      </c>
      <c r="B1110" s="46" t="str">
        <f>IFERROR(IF(A1110="","",A1110&amp;COUNTIF(A$2:A1110,A1110)),"")</f>
        <v>社会103</v>
      </c>
      <c r="C1110" s="49" t="s">
        <v>6257</v>
      </c>
      <c r="D1110" s="50">
        <v>1109</v>
      </c>
      <c r="F1110" s="49" t="s">
        <v>42</v>
      </c>
      <c r="G1110" s="49" t="s">
        <v>1886</v>
      </c>
      <c r="H1110" s="49" t="s">
        <v>681</v>
      </c>
      <c r="K1110" s="49" t="s">
        <v>6282</v>
      </c>
      <c r="L1110" s="49" t="s">
        <v>636</v>
      </c>
      <c r="M1110" s="49" t="s">
        <v>637</v>
      </c>
      <c r="O1110" s="49" t="s">
        <v>1922</v>
      </c>
      <c r="P1110" s="49" t="s">
        <v>1923</v>
      </c>
      <c r="Q1110" s="50">
        <v>8000</v>
      </c>
      <c r="R1110" s="50">
        <v>8800</v>
      </c>
      <c r="S1110" s="49" t="s">
        <v>1924</v>
      </c>
      <c r="T1110" s="49" t="s">
        <v>5311</v>
      </c>
      <c r="U1110" s="49" t="s">
        <v>1925</v>
      </c>
      <c r="Y1110" s="50">
        <v>1109</v>
      </c>
    </row>
    <row r="1111" spans="1:25" x14ac:dyDescent="0.8">
      <c r="A1111" s="46" t="s">
        <v>7301</v>
      </c>
      <c r="B1111" s="46" t="str">
        <f>IFERROR(IF(A1111="","",A1111&amp;COUNTIF(A$2:A1111,A1111)),"")</f>
        <v>法律・政治71</v>
      </c>
      <c r="C1111" s="49" t="s">
        <v>6257</v>
      </c>
      <c r="D1111" s="50">
        <v>1110</v>
      </c>
      <c r="F1111" s="49" t="s">
        <v>44</v>
      </c>
      <c r="G1111" s="49" t="s">
        <v>1927</v>
      </c>
      <c r="H1111" s="49" t="s">
        <v>744</v>
      </c>
      <c r="K1111" s="49" t="s">
        <v>6283</v>
      </c>
      <c r="L1111" s="49" t="s">
        <v>542</v>
      </c>
      <c r="M1111" s="49" t="s">
        <v>543</v>
      </c>
      <c r="O1111" s="49" t="s">
        <v>1928</v>
      </c>
      <c r="P1111" s="49" t="s">
        <v>1929</v>
      </c>
      <c r="Q1111" s="50">
        <v>3200</v>
      </c>
      <c r="R1111" s="50">
        <v>3520</v>
      </c>
      <c r="S1111" s="49" t="s">
        <v>1930</v>
      </c>
      <c r="T1111" s="49" t="s">
        <v>1931</v>
      </c>
      <c r="U1111" s="49" t="s">
        <v>1932</v>
      </c>
      <c r="Y1111" s="50">
        <v>1110</v>
      </c>
    </row>
    <row r="1112" spans="1:25" x14ac:dyDescent="0.8">
      <c r="A1112" s="46" t="s">
        <v>7301</v>
      </c>
      <c r="B1112" s="46" t="str">
        <f>IFERROR(IF(A1112="","",A1112&amp;COUNTIF(A$2:A1112,A1112)),"")</f>
        <v>法律・政治72</v>
      </c>
      <c r="C1112" s="49" t="s">
        <v>6257</v>
      </c>
      <c r="D1112" s="50">
        <v>1111</v>
      </c>
      <c r="F1112" s="49" t="s">
        <v>44</v>
      </c>
      <c r="G1112" s="49" t="s">
        <v>1927</v>
      </c>
      <c r="H1112" s="49" t="s">
        <v>744</v>
      </c>
      <c r="K1112" s="49" t="s">
        <v>6284</v>
      </c>
      <c r="L1112" s="49" t="s">
        <v>746</v>
      </c>
      <c r="M1112" s="49" t="s">
        <v>747</v>
      </c>
      <c r="O1112" s="49" t="s">
        <v>6285</v>
      </c>
      <c r="P1112" s="49" t="s">
        <v>6286</v>
      </c>
      <c r="Q1112" s="50">
        <v>16000</v>
      </c>
      <c r="R1112" s="50">
        <v>17600</v>
      </c>
      <c r="S1112" s="49" t="s">
        <v>6287</v>
      </c>
      <c r="T1112" s="49" t="s">
        <v>245</v>
      </c>
      <c r="U1112" s="49" t="s">
        <v>6288</v>
      </c>
      <c r="V1112" s="49" t="s">
        <v>2383</v>
      </c>
      <c r="Y1112" s="50">
        <v>1111</v>
      </c>
    </row>
    <row r="1113" spans="1:25" x14ac:dyDescent="0.8">
      <c r="A1113" s="46" t="s">
        <v>7301</v>
      </c>
      <c r="B1113" s="46" t="str">
        <f>IFERROR(IF(A1113="","",A1113&amp;COUNTIF(A$2:A1113,A1113)),"")</f>
        <v>法律・政治73</v>
      </c>
      <c r="C1113" s="49" t="s">
        <v>6289</v>
      </c>
      <c r="D1113" s="50">
        <v>1112</v>
      </c>
      <c r="F1113" s="49" t="s">
        <v>44</v>
      </c>
      <c r="G1113" s="49" t="s">
        <v>1927</v>
      </c>
      <c r="H1113" s="49" t="s">
        <v>744</v>
      </c>
      <c r="K1113" s="49" t="s">
        <v>6290</v>
      </c>
      <c r="L1113" s="49" t="s">
        <v>746</v>
      </c>
      <c r="M1113" s="49" t="s">
        <v>747</v>
      </c>
      <c r="O1113" s="49" t="s">
        <v>748</v>
      </c>
      <c r="P1113" s="49" t="s">
        <v>749</v>
      </c>
      <c r="Q1113" s="50">
        <v>24000</v>
      </c>
      <c r="R1113" s="50">
        <v>26400</v>
      </c>
      <c r="S1113" s="49" t="s">
        <v>750</v>
      </c>
      <c r="T1113" s="49" t="s">
        <v>96</v>
      </c>
      <c r="U1113" s="49" t="s">
        <v>751</v>
      </c>
      <c r="Y1113" s="50">
        <v>1112</v>
      </c>
    </row>
    <row r="1114" spans="1:25" x14ac:dyDescent="0.8">
      <c r="A1114" s="46" t="s">
        <v>7301</v>
      </c>
      <c r="B1114" s="46" t="str">
        <f>IFERROR(IF(A1114="","",A1114&amp;COUNTIF(A$2:A1114,A1114)),"")</f>
        <v>法律・政治74</v>
      </c>
      <c r="C1114" s="49" t="s">
        <v>6289</v>
      </c>
      <c r="D1114" s="50">
        <v>1113</v>
      </c>
      <c r="F1114" s="49" t="s">
        <v>44</v>
      </c>
      <c r="G1114" s="49" t="s">
        <v>1927</v>
      </c>
      <c r="H1114" s="49" t="s">
        <v>744</v>
      </c>
      <c r="K1114" s="49" t="s">
        <v>6291</v>
      </c>
      <c r="L1114" s="49" t="s">
        <v>746</v>
      </c>
      <c r="M1114" s="49" t="s">
        <v>747</v>
      </c>
      <c r="O1114" s="49" t="s">
        <v>752</v>
      </c>
      <c r="P1114" s="49" t="s">
        <v>753</v>
      </c>
      <c r="Q1114" s="50">
        <v>10000</v>
      </c>
      <c r="R1114" s="50">
        <v>11000</v>
      </c>
      <c r="S1114" s="49" t="s">
        <v>6292</v>
      </c>
      <c r="T1114" s="49" t="s">
        <v>148</v>
      </c>
      <c r="U1114" s="49" t="s">
        <v>754</v>
      </c>
      <c r="Y1114" s="50">
        <v>1113</v>
      </c>
    </row>
    <row r="1115" spans="1:25" x14ac:dyDescent="0.8">
      <c r="A1115" s="46" t="s">
        <v>7301</v>
      </c>
      <c r="B1115" s="46" t="str">
        <f>IFERROR(IF(A1115="","",A1115&amp;COUNTIF(A$2:A1115,A1115)),"")</f>
        <v>法律・政治75</v>
      </c>
      <c r="C1115" s="49" t="s">
        <v>6289</v>
      </c>
      <c r="D1115" s="50">
        <v>1114</v>
      </c>
      <c r="F1115" s="49" t="s">
        <v>44</v>
      </c>
      <c r="G1115" s="49" t="s">
        <v>1927</v>
      </c>
      <c r="H1115" s="49" t="s">
        <v>744</v>
      </c>
      <c r="K1115" s="49" t="s">
        <v>6293</v>
      </c>
      <c r="L1115" s="49" t="s">
        <v>4227</v>
      </c>
      <c r="M1115" s="49" t="s">
        <v>4228</v>
      </c>
      <c r="O1115" s="49" t="s">
        <v>6294</v>
      </c>
      <c r="P1115" s="49" t="s">
        <v>4230</v>
      </c>
      <c r="Q1115" s="50">
        <v>9600</v>
      </c>
      <c r="R1115" s="50">
        <v>10560</v>
      </c>
      <c r="S1115" s="49" t="s">
        <v>6295</v>
      </c>
      <c r="T1115" s="49" t="s">
        <v>5270</v>
      </c>
      <c r="U1115" s="49" t="s">
        <v>75</v>
      </c>
      <c r="V1115" s="49" t="s">
        <v>2383</v>
      </c>
      <c r="Y1115" s="50">
        <v>1114</v>
      </c>
    </row>
    <row r="1116" spans="1:25" x14ac:dyDescent="0.8">
      <c r="A1116" s="46" t="s">
        <v>7301</v>
      </c>
      <c r="B1116" s="46" t="str">
        <f>IFERROR(IF(A1116="","",A1116&amp;COUNTIF(A$2:A1116,A1116)),"")</f>
        <v>法律・政治76</v>
      </c>
      <c r="C1116" s="49" t="s">
        <v>6289</v>
      </c>
      <c r="D1116" s="50">
        <v>1115</v>
      </c>
      <c r="F1116" s="49" t="s">
        <v>44</v>
      </c>
      <c r="G1116" s="49" t="s">
        <v>1927</v>
      </c>
      <c r="H1116" s="49" t="s">
        <v>744</v>
      </c>
      <c r="K1116" s="49" t="s">
        <v>6296</v>
      </c>
      <c r="L1116" s="49" t="s">
        <v>409</v>
      </c>
      <c r="M1116" s="49" t="s">
        <v>410</v>
      </c>
      <c r="O1116" s="49" t="s">
        <v>1933</v>
      </c>
      <c r="P1116" s="49" t="s">
        <v>1934</v>
      </c>
      <c r="Q1116" s="50">
        <v>4800</v>
      </c>
      <c r="R1116" s="50">
        <v>5280</v>
      </c>
      <c r="S1116" s="49" t="s">
        <v>1935</v>
      </c>
      <c r="T1116" s="49" t="s">
        <v>944</v>
      </c>
      <c r="U1116" s="49" t="s">
        <v>6297</v>
      </c>
      <c r="Y1116" s="50">
        <v>1115</v>
      </c>
    </row>
    <row r="1117" spans="1:25" x14ac:dyDescent="0.8">
      <c r="A1117" s="46" t="s">
        <v>7301</v>
      </c>
      <c r="B1117" s="46" t="str">
        <f>IFERROR(IF(A1117="","",A1117&amp;COUNTIF(A$2:A1117,A1117)),"")</f>
        <v>法律・政治77</v>
      </c>
      <c r="C1117" s="49" t="s">
        <v>6289</v>
      </c>
      <c r="D1117" s="50">
        <v>1116</v>
      </c>
      <c r="F1117" s="49" t="s">
        <v>44</v>
      </c>
      <c r="G1117" s="49" t="s">
        <v>1927</v>
      </c>
      <c r="H1117" s="49" t="s">
        <v>744</v>
      </c>
      <c r="L1117" s="49" t="s">
        <v>409</v>
      </c>
      <c r="M1117" s="49" t="s">
        <v>410</v>
      </c>
      <c r="O1117" s="49" t="s">
        <v>1936</v>
      </c>
      <c r="P1117" s="49" t="s">
        <v>1937</v>
      </c>
      <c r="Q1117" s="50">
        <v>16200</v>
      </c>
      <c r="R1117" s="50">
        <v>17820</v>
      </c>
      <c r="S1117" s="49" t="s">
        <v>1938</v>
      </c>
      <c r="T1117" s="49" t="s">
        <v>942</v>
      </c>
      <c r="U1117" s="49" t="s">
        <v>6298</v>
      </c>
      <c r="Y1117" s="50">
        <v>1116</v>
      </c>
    </row>
    <row r="1118" spans="1:25" x14ac:dyDescent="0.8">
      <c r="A1118" s="46" t="s">
        <v>7301</v>
      </c>
      <c r="B1118" s="46" t="str">
        <f>IFERROR(IF(A1118="","",A1118&amp;COUNTIF(A$2:A1118,A1118)),"")</f>
        <v>法律・政治78</v>
      </c>
      <c r="C1118" s="49" t="s">
        <v>6289</v>
      </c>
      <c r="D1118" s="50">
        <v>1117</v>
      </c>
      <c r="F1118" s="49" t="s">
        <v>44</v>
      </c>
      <c r="G1118" s="49" t="s">
        <v>1927</v>
      </c>
      <c r="H1118" s="49" t="s">
        <v>744</v>
      </c>
      <c r="K1118" s="49" t="s">
        <v>6299</v>
      </c>
      <c r="L1118" s="49" t="s">
        <v>815</v>
      </c>
      <c r="M1118" s="49" t="s">
        <v>816</v>
      </c>
      <c r="O1118" s="49" t="s">
        <v>6300</v>
      </c>
      <c r="P1118" s="49" t="s">
        <v>6301</v>
      </c>
      <c r="Q1118" s="50">
        <v>5400</v>
      </c>
      <c r="R1118" s="50">
        <v>5940</v>
      </c>
      <c r="S1118" s="49" t="s">
        <v>6302</v>
      </c>
      <c r="T1118" s="49" t="s">
        <v>245</v>
      </c>
      <c r="U1118" s="49" t="s">
        <v>1815</v>
      </c>
      <c r="V1118" s="49" t="s">
        <v>2383</v>
      </c>
      <c r="Y1118" s="50">
        <v>1117</v>
      </c>
    </row>
    <row r="1119" spans="1:25" x14ac:dyDescent="0.8">
      <c r="A1119" s="46" t="s">
        <v>7301</v>
      </c>
      <c r="B1119" s="46" t="str">
        <f>IFERROR(IF(A1119="","",A1119&amp;COUNTIF(A$2:A1119,A1119)),"")</f>
        <v>法律・政治79</v>
      </c>
      <c r="C1119" s="49" t="s">
        <v>6289</v>
      </c>
      <c r="D1119" s="50">
        <v>1118</v>
      </c>
      <c r="F1119" s="49" t="s">
        <v>44</v>
      </c>
      <c r="G1119" s="49" t="s">
        <v>1927</v>
      </c>
      <c r="H1119" s="49" t="s">
        <v>744</v>
      </c>
      <c r="K1119" s="49" t="s">
        <v>6303</v>
      </c>
      <c r="L1119" s="49" t="s">
        <v>3643</v>
      </c>
      <c r="M1119" s="49" t="s">
        <v>3644</v>
      </c>
      <c r="O1119" s="49" t="s">
        <v>6304</v>
      </c>
      <c r="P1119" s="49" t="s">
        <v>6305</v>
      </c>
      <c r="Q1119" s="50">
        <v>4000</v>
      </c>
      <c r="R1119" s="50">
        <v>4400</v>
      </c>
      <c r="S1119" s="49" t="s">
        <v>6306</v>
      </c>
      <c r="T1119" s="49" t="s">
        <v>5270</v>
      </c>
      <c r="U1119" s="49" t="s">
        <v>3755</v>
      </c>
      <c r="V1119" s="49" t="s">
        <v>2383</v>
      </c>
      <c r="Y1119" s="50">
        <v>1118</v>
      </c>
    </row>
    <row r="1120" spans="1:25" x14ac:dyDescent="0.8">
      <c r="A1120" s="46" t="s">
        <v>7301</v>
      </c>
      <c r="B1120" s="46" t="str">
        <f>IFERROR(IF(A1120="","",A1120&amp;COUNTIF(A$2:A1120,A1120)),"")</f>
        <v>法律・政治80</v>
      </c>
      <c r="C1120" s="49" t="s">
        <v>6289</v>
      </c>
      <c r="D1120" s="50">
        <v>1119</v>
      </c>
      <c r="F1120" s="49" t="s">
        <v>44</v>
      </c>
      <c r="G1120" s="49" t="s">
        <v>1927</v>
      </c>
      <c r="H1120" s="49" t="s">
        <v>744</v>
      </c>
      <c r="K1120" s="49" t="s">
        <v>6307</v>
      </c>
      <c r="L1120" s="49" t="s">
        <v>416</v>
      </c>
      <c r="M1120" s="49" t="s">
        <v>417</v>
      </c>
      <c r="O1120" s="49" t="s">
        <v>6308</v>
      </c>
      <c r="P1120" s="49" t="s">
        <v>6309</v>
      </c>
      <c r="Q1120" s="50">
        <v>4500</v>
      </c>
      <c r="R1120" s="50">
        <v>4950</v>
      </c>
      <c r="S1120" s="49" t="s">
        <v>6310</v>
      </c>
      <c r="T1120" s="49" t="s">
        <v>1189</v>
      </c>
      <c r="U1120" s="49" t="s">
        <v>2421</v>
      </c>
      <c r="V1120" s="49" t="s">
        <v>2383</v>
      </c>
      <c r="Y1120" s="50">
        <v>1119</v>
      </c>
    </row>
    <row r="1121" spans="1:25" x14ac:dyDescent="0.8">
      <c r="A1121" s="46" t="s">
        <v>7301</v>
      </c>
      <c r="B1121" s="46" t="str">
        <f>IFERROR(IF(A1121="","",A1121&amp;COUNTIF(A$2:A1121,A1121)),"")</f>
        <v>法律・政治81</v>
      </c>
      <c r="C1121" s="49" t="s">
        <v>6289</v>
      </c>
      <c r="D1121" s="50">
        <v>1120</v>
      </c>
      <c r="F1121" s="49" t="s">
        <v>44</v>
      </c>
      <c r="G1121" s="49" t="s">
        <v>1927</v>
      </c>
      <c r="H1121" s="49" t="s">
        <v>744</v>
      </c>
      <c r="K1121" s="49" t="s">
        <v>6311</v>
      </c>
      <c r="L1121" s="49" t="s">
        <v>416</v>
      </c>
      <c r="M1121" s="49" t="s">
        <v>417</v>
      </c>
      <c r="O1121" s="49" t="s">
        <v>6312</v>
      </c>
      <c r="P1121" s="49" t="s">
        <v>6313</v>
      </c>
      <c r="Q1121" s="50">
        <v>6800</v>
      </c>
      <c r="R1121" s="50">
        <v>7480</v>
      </c>
      <c r="S1121" s="49" t="s">
        <v>6314</v>
      </c>
      <c r="T1121" s="49" t="s">
        <v>6315</v>
      </c>
      <c r="U1121" s="49" t="s">
        <v>95</v>
      </c>
      <c r="V1121" s="49" t="s">
        <v>2383</v>
      </c>
      <c r="Y1121" s="50">
        <v>1120</v>
      </c>
    </row>
    <row r="1122" spans="1:25" x14ac:dyDescent="0.8">
      <c r="A1122" s="46" t="s">
        <v>7301</v>
      </c>
      <c r="B1122" s="46" t="str">
        <f>IFERROR(IF(A1122="","",A1122&amp;COUNTIF(A$2:A1122,A1122)),"")</f>
        <v>法律・政治82</v>
      </c>
      <c r="C1122" s="49" t="s">
        <v>6289</v>
      </c>
      <c r="D1122" s="50">
        <v>1121</v>
      </c>
      <c r="F1122" s="49" t="s">
        <v>44</v>
      </c>
      <c r="G1122" s="49" t="s">
        <v>1927</v>
      </c>
      <c r="H1122" s="49" t="s">
        <v>744</v>
      </c>
      <c r="K1122" s="49" t="s">
        <v>6316</v>
      </c>
      <c r="L1122" s="49" t="s">
        <v>416</v>
      </c>
      <c r="M1122" s="49" t="s">
        <v>417</v>
      </c>
      <c r="O1122" s="49" t="s">
        <v>755</v>
      </c>
      <c r="P1122" s="49" t="s">
        <v>756</v>
      </c>
      <c r="Q1122" s="50">
        <v>6200</v>
      </c>
      <c r="R1122" s="50">
        <v>6820</v>
      </c>
      <c r="S1122" s="49" t="s">
        <v>757</v>
      </c>
      <c r="T1122" s="49" t="s">
        <v>96</v>
      </c>
      <c r="U1122" s="49" t="s">
        <v>758</v>
      </c>
      <c r="Y1122" s="50">
        <v>1121</v>
      </c>
    </row>
    <row r="1123" spans="1:25" x14ac:dyDescent="0.8">
      <c r="A1123" s="46" t="s">
        <v>7301</v>
      </c>
      <c r="B1123" s="46" t="str">
        <f>IFERROR(IF(A1123="","",A1123&amp;COUNTIF(A$2:A1123,A1123)),"")</f>
        <v>法律・政治83</v>
      </c>
      <c r="C1123" s="49" t="s">
        <v>6289</v>
      </c>
      <c r="D1123" s="50">
        <v>1122</v>
      </c>
      <c r="F1123" s="49" t="s">
        <v>44</v>
      </c>
      <c r="G1123" s="49" t="s">
        <v>1927</v>
      </c>
      <c r="H1123" s="49" t="s">
        <v>744</v>
      </c>
      <c r="K1123" s="49" t="s">
        <v>6317</v>
      </c>
      <c r="L1123" s="49" t="s">
        <v>416</v>
      </c>
      <c r="M1123" s="49" t="s">
        <v>417</v>
      </c>
      <c r="O1123" s="49" t="s">
        <v>1939</v>
      </c>
      <c r="P1123" s="49" t="s">
        <v>1940</v>
      </c>
      <c r="Q1123" s="50">
        <v>6200</v>
      </c>
      <c r="R1123" s="50">
        <v>6820</v>
      </c>
      <c r="S1123" s="49" t="s">
        <v>1941</v>
      </c>
      <c r="T1123" s="49" t="s">
        <v>1287</v>
      </c>
      <c r="U1123" s="49" t="s">
        <v>118</v>
      </c>
      <c r="Y1123" s="50">
        <v>1122</v>
      </c>
    </row>
    <row r="1124" spans="1:25" x14ac:dyDescent="0.8">
      <c r="A1124" s="46" t="s">
        <v>7301</v>
      </c>
      <c r="B1124" s="46" t="str">
        <f>IFERROR(IF(A1124="","",A1124&amp;COUNTIF(A$2:A1124,A1124)),"")</f>
        <v>法律・政治84</v>
      </c>
      <c r="C1124" s="49" t="s">
        <v>6289</v>
      </c>
      <c r="D1124" s="50">
        <v>1123</v>
      </c>
      <c r="F1124" s="49" t="s">
        <v>44</v>
      </c>
      <c r="G1124" s="49" t="s">
        <v>1927</v>
      </c>
      <c r="H1124" s="49" t="s">
        <v>744</v>
      </c>
      <c r="K1124" s="49" t="s">
        <v>6318</v>
      </c>
      <c r="L1124" s="49" t="s">
        <v>3518</v>
      </c>
      <c r="M1124" s="49" t="s">
        <v>3519</v>
      </c>
      <c r="O1124" s="49" t="s">
        <v>1942</v>
      </c>
      <c r="P1124" s="49" t="s">
        <v>1943</v>
      </c>
      <c r="Q1124" s="50">
        <v>3600</v>
      </c>
      <c r="R1124" s="50">
        <v>3960</v>
      </c>
      <c r="S1124" s="49" t="s">
        <v>1944</v>
      </c>
      <c r="T1124" s="49" t="s">
        <v>938</v>
      </c>
      <c r="U1124" s="49" t="s">
        <v>1945</v>
      </c>
      <c r="Y1124" s="50">
        <v>1123</v>
      </c>
    </row>
    <row r="1125" spans="1:25" x14ac:dyDescent="0.8">
      <c r="A1125" s="46" t="s">
        <v>7301</v>
      </c>
      <c r="B1125" s="46" t="str">
        <f>IFERROR(IF(A1125="","",A1125&amp;COUNTIF(A$2:A1125,A1125)),"")</f>
        <v>法律・政治85</v>
      </c>
      <c r="C1125" s="49" t="s">
        <v>6289</v>
      </c>
      <c r="D1125" s="50">
        <v>1124</v>
      </c>
      <c r="F1125" s="49" t="s">
        <v>44</v>
      </c>
      <c r="G1125" s="49" t="s">
        <v>1927</v>
      </c>
      <c r="H1125" s="49" t="s">
        <v>744</v>
      </c>
      <c r="K1125" s="49" t="s">
        <v>6319</v>
      </c>
      <c r="L1125" s="49" t="s">
        <v>703</v>
      </c>
      <c r="M1125" s="49" t="s">
        <v>704</v>
      </c>
      <c r="O1125" s="49" t="s">
        <v>6320</v>
      </c>
      <c r="P1125" s="49" t="s">
        <v>4272</v>
      </c>
      <c r="Q1125" s="50">
        <v>5300</v>
      </c>
      <c r="R1125" s="50">
        <v>5830</v>
      </c>
      <c r="S1125" s="49" t="s">
        <v>6321</v>
      </c>
      <c r="T1125" s="49" t="s">
        <v>6322</v>
      </c>
      <c r="U1125" s="49" t="s">
        <v>6323</v>
      </c>
      <c r="V1125" s="49" t="s">
        <v>7291</v>
      </c>
      <c r="Y1125" s="50">
        <v>1124</v>
      </c>
    </row>
    <row r="1126" spans="1:25" x14ac:dyDescent="0.8">
      <c r="A1126" s="46" t="s">
        <v>7301</v>
      </c>
      <c r="B1126" s="46" t="str">
        <f>IFERROR(IF(A1126="","",A1126&amp;COUNTIF(A$2:A1126,A1126)),"")</f>
        <v>法律・政治86</v>
      </c>
      <c r="C1126" s="49" t="s">
        <v>6289</v>
      </c>
      <c r="D1126" s="50">
        <v>1125</v>
      </c>
      <c r="F1126" s="49" t="s">
        <v>44</v>
      </c>
      <c r="G1126" s="49" t="s">
        <v>1927</v>
      </c>
      <c r="H1126" s="49" t="s">
        <v>744</v>
      </c>
      <c r="K1126" s="49" t="s">
        <v>6324</v>
      </c>
      <c r="L1126" s="49" t="s">
        <v>703</v>
      </c>
      <c r="M1126" s="49" t="s">
        <v>704</v>
      </c>
      <c r="O1126" s="49" t="s">
        <v>6325</v>
      </c>
      <c r="P1126" s="49" t="s">
        <v>4272</v>
      </c>
      <c r="Q1126" s="50">
        <v>4300</v>
      </c>
      <c r="R1126" s="50">
        <v>4730</v>
      </c>
      <c r="S1126" s="49" t="s">
        <v>6326</v>
      </c>
      <c r="T1126" s="49" t="s">
        <v>6322</v>
      </c>
      <c r="U1126" s="49" t="s">
        <v>4310</v>
      </c>
      <c r="V1126" s="49" t="s">
        <v>7291</v>
      </c>
      <c r="Y1126" s="50">
        <v>1125</v>
      </c>
    </row>
    <row r="1127" spans="1:25" x14ac:dyDescent="0.8">
      <c r="A1127" s="46" t="s">
        <v>7301</v>
      </c>
      <c r="B1127" s="46" t="str">
        <f>IFERROR(IF(A1127="","",A1127&amp;COUNTIF(A$2:A1127,A1127)),"")</f>
        <v>法律・政治87</v>
      </c>
      <c r="C1127" s="49" t="s">
        <v>6289</v>
      </c>
      <c r="D1127" s="50">
        <v>1126</v>
      </c>
      <c r="F1127" s="49" t="s">
        <v>44</v>
      </c>
      <c r="G1127" s="49" t="s">
        <v>1927</v>
      </c>
      <c r="H1127" s="49" t="s">
        <v>744</v>
      </c>
      <c r="K1127" s="49" t="s">
        <v>6327</v>
      </c>
      <c r="L1127" s="49" t="s">
        <v>703</v>
      </c>
      <c r="M1127" s="49" t="s">
        <v>704</v>
      </c>
      <c r="O1127" s="49" t="s">
        <v>6328</v>
      </c>
      <c r="P1127" s="49" t="s">
        <v>4272</v>
      </c>
      <c r="Q1127" s="50">
        <v>5000</v>
      </c>
      <c r="R1127" s="50">
        <v>5500</v>
      </c>
      <c r="S1127" s="49" t="s">
        <v>6329</v>
      </c>
      <c r="T1127" s="49" t="s">
        <v>6330</v>
      </c>
      <c r="U1127" s="49" t="s">
        <v>6331</v>
      </c>
      <c r="V1127" s="49" t="s">
        <v>7291</v>
      </c>
      <c r="Y1127" s="50">
        <v>1126</v>
      </c>
    </row>
    <row r="1128" spans="1:25" x14ac:dyDescent="0.8">
      <c r="A1128" s="46" t="s">
        <v>7301</v>
      </c>
      <c r="B1128" s="46" t="str">
        <f>IFERROR(IF(A1128="","",A1128&amp;COUNTIF(A$2:A1128,A1128)),"")</f>
        <v>法律・政治88</v>
      </c>
      <c r="C1128" s="49" t="s">
        <v>6289</v>
      </c>
      <c r="D1128" s="50">
        <v>1127</v>
      </c>
      <c r="F1128" s="49" t="s">
        <v>44</v>
      </c>
      <c r="G1128" s="49" t="s">
        <v>1927</v>
      </c>
      <c r="H1128" s="49" t="s">
        <v>744</v>
      </c>
      <c r="K1128" s="49" t="s">
        <v>6332</v>
      </c>
      <c r="L1128" s="49" t="s">
        <v>703</v>
      </c>
      <c r="M1128" s="49" t="s">
        <v>704</v>
      </c>
      <c r="O1128" s="49" t="s">
        <v>6333</v>
      </c>
      <c r="P1128" s="49" t="s">
        <v>4272</v>
      </c>
      <c r="Q1128" s="50">
        <v>4800</v>
      </c>
      <c r="R1128" s="50">
        <v>5280</v>
      </c>
      <c r="S1128" s="49" t="s">
        <v>6334</v>
      </c>
      <c r="T1128" s="49" t="s">
        <v>6335</v>
      </c>
      <c r="U1128" s="49" t="s">
        <v>6336</v>
      </c>
      <c r="V1128" s="49" t="s">
        <v>7291</v>
      </c>
      <c r="Y1128" s="50">
        <v>1127</v>
      </c>
    </row>
    <row r="1129" spans="1:25" x14ac:dyDescent="0.8">
      <c r="A1129" s="46" t="s">
        <v>7301</v>
      </c>
      <c r="B1129" s="46" t="str">
        <f>IFERROR(IF(A1129="","",A1129&amp;COUNTIF(A$2:A1129,A1129)),"")</f>
        <v>法律・政治89</v>
      </c>
      <c r="C1129" s="49" t="s">
        <v>6337</v>
      </c>
      <c r="D1129" s="50">
        <v>1128</v>
      </c>
      <c r="F1129" s="49" t="s">
        <v>44</v>
      </c>
      <c r="G1129" s="49" t="s">
        <v>1927</v>
      </c>
      <c r="H1129" s="49" t="s">
        <v>744</v>
      </c>
      <c r="K1129" s="49" t="s">
        <v>6338</v>
      </c>
      <c r="L1129" s="49" t="s">
        <v>703</v>
      </c>
      <c r="M1129" s="49" t="s">
        <v>704</v>
      </c>
      <c r="O1129" s="49" t="s">
        <v>6339</v>
      </c>
      <c r="P1129" s="49" t="s">
        <v>4272</v>
      </c>
      <c r="Q1129" s="50">
        <v>4600</v>
      </c>
      <c r="R1129" s="50">
        <v>5060</v>
      </c>
      <c r="S1129" s="49" t="s">
        <v>6340</v>
      </c>
      <c r="T1129" s="49" t="s">
        <v>6341</v>
      </c>
      <c r="U1129" s="49" t="s">
        <v>6342</v>
      </c>
      <c r="V1129" s="49" t="s">
        <v>7291</v>
      </c>
      <c r="Y1129" s="50">
        <v>1128</v>
      </c>
    </row>
    <row r="1130" spans="1:25" x14ac:dyDescent="0.8">
      <c r="A1130" s="46" t="s">
        <v>7301</v>
      </c>
      <c r="B1130" s="46" t="str">
        <f>IFERROR(IF(A1130="","",A1130&amp;COUNTIF(A$2:A1130,A1130)),"")</f>
        <v>法律・政治90</v>
      </c>
      <c r="C1130" s="49" t="s">
        <v>6337</v>
      </c>
      <c r="D1130" s="50">
        <v>1129</v>
      </c>
      <c r="F1130" s="49" t="s">
        <v>44</v>
      </c>
      <c r="G1130" s="49" t="s">
        <v>1927</v>
      </c>
      <c r="H1130" s="49" t="s">
        <v>744</v>
      </c>
      <c r="K1130" s="49" t="s">
        <v>6343</v>
      </c>
      <c r="L1130" s="49" t="s">
        <v>703</v>
      </c>
      <c r="M1130" s="49" t="s">
        <v>704</v>
      </c>
      <c r="O1130" s="49" t="s">
        <v>6344</v>
      </c>
      <c r="P1130" s="49" t="s">
        <v>4272</v>
      </c>
      <c r="Q1130" s="50">
        <v>7000</v>
      </c>
      <c r="R1130" s="50">
        <v>7700</v>
      </c>
      <c r="S1130" s="49" t="s">
        <v>6345</v>
      </c>
      <c r="T1130" s="49" t="s">
        <v>6346</v>
      </c>
      <c r="U1130" s="49" t="s">
        <v>6347</v>
      </c>
      <c r="V1130" s="49" t="s">
        <v>7291</v>
      </c>
      <c r="Y1130" s="50">
        <v>1129</v>
      </c>
    </row>
    <row r="1131" spans="1:25" x14ac:dyDescent="0.8">
      <c r="A1131" s="46" t="s">
        <v>7301</v>
      </c>
      <c r="B1131" s="46" t="str">
        <f>IFERROR(IF(A1131="","",A1131&amp;COUNTIF(A$2:A1131,A1131)),"")</f>
        <v>法律・政治91</v>
      </c>
      <c r="C1131" s="49" t="s">
        <v>6337</v>
      </c>
      <c r="D1131" s="50">
        <v>1130</v>
      </c>
      <c r="F1131" s="49" t="s">
        <v>44</v>
      </c>
      <c r="G1131" s="49" t="s">
        <v>1927</v>
      </c>
      <c r="H1131" s="49" t="s">
        <v>744</v>
      </c>
      <c r="K1131" s="49" t="s">
        <v>6348</v>
      </c>
      <c r="L1131" s="49" t="s">
        <v>703</v>
      </c>
      <c r="M1131" s="49" t="s">
        <v>704</v>
      </c>
      <c r="O1131" s="49" t="s">
        <v>6349</v>
      </c>
      <c r="P1131" s="49" t="s">
        <v>4272</v>
      </c>
      <c r="Q1131" s="50">
        <v>5600</v>
      </c>
      <c r="R1131" s="50">
        <v>6160</v>
      </c>
      <c r="S1131" s="49" t="s">
        <v>6350</v>
      </c>
      <c r="T1131" s="49" t="s">
        <v>6351</v>
      </c>
      <c r="U1131" s="49" t="s">
        <v>6352</v>
      </c>
      <c r="V1131" s="49" t="s">
        <v>7291</v>
      </c>
      <c r="Y1131" s="50">
        <v>1130</v>
      </c>
    </row>
    <row r="1132" spans="1:25" x14ac:dyDescent="0.8">
      <c r="A1132" s="46" t="s">
        <v>7301</v>
      </c>
      <c r="B1132" s="46" t="str">
        <f>IFERROR(IF(A1132="","",A1132&amp;COUNTIF(A$2:A1132,A1132)),"")</f>
        <v>法律・政治92</v>
      </c>
      <c r="C1132" s="49" t="s">
        <v>6337</v>
      </c>
      <c r="D1132" s="50">
        <v>1131</v>
      </c>
      <c r="F1132" s="49" t="s">
        <v>44</v>
      </c>
      <c r="G1132" s="49" t="s">
        <v>1927</v>
      </c>
      <c r="H1132" s="49" t="s">
        <v>744</v>
      </c>
      <c r="K1132" s="49" t="s">
        <v>6353</v>
      </c>
      <c r="L1132" s="49" t="s">
        <v>703</v>
      </c>
      <c r="M1132" s="49" t="s">
        <v>704</v>
      </c>
      <c r="O1132" s="49" t="s">
        <v>6354</v>
      </c>
      <c r="P1132" s="49" t="s">
        <v>4272</v>
      </c>
      <c r="Q1132" s="50">
        <v>5800</v>
      </c>
      <c r="R1132" s="50">
        <v>6380</v>
      </c>
      <c r="S1132" s="49" t="s">
        <v>6355</v>
      </c>
      <c r="T1132" s="49" t="s">
        <v>6356</v>
      </c>
      <c r="U1132" s="49" t="s">
        <v>6357</v>
      </c>
      <c r="V1132" s="49" t="s">
        <v>7291</v>
      </c>
      <c r="Y1132" s="50">
        <v>1131</v>
      </c>
    </row>
    <row r="1133" spans="1:25" x14ac:dyDescent="0.8">
      <c r="A1133" s="46" t="s">
        <v>7301</v>
      </c>
      <c r="B1133" s="46" t="str">
        <f>IFERROR(IF(A1133="","",A1133&amp;COUNTIF(A$2:A1133,A1133)),"")</f>
        <v>法律・政治93</v>
      </c>
      <c r="C1133" s="49" t="s">
        <v>6337</v>
      </c>
      <c r="D1133" s="50">
        <v>1132</v>
      </c>
      <c r="F1133" s="49" t="s">
        <v>44</v>
      </c>
      <c r="G1133" s="49" t="s">
        <v>1927</v>
      </c>
      <c r="H1133" s="49" t="s">
        <v>744</v>
      </c>
      <c r="K1133" s="49" t="s">
        <v>6358</v>
      </c>
      <c r="L1133" s="49" t="s">
        <v>703</v>
      </c>
      <c r="M1133" s="49" t="s">
        <v>704</v>
      </c>
      <c r="O1133" s="49" t="s">
        <v>6359</v>
      </c>
      <c r="P1133" s="49" t="s">
        <v>4272</v>
      </c>
      <c r="Q1133" s="50">
        <v>4000</v>
      </c>
      <c r="R1133" s="50">
        <v>4400</v>
      </c>
      <c r="S1133" s="49" t="s">
        <v>6360</v>
      </c>
      <c r="T1133" s="49" t="s">
        <v>6361</v>
      </c>
      <c r="U1133" s="49" t="s">
        <v>6342</v>
      </c>
      <c r="V1133" s="49" t="s">
        <v>7291</v>
      </c>
      <c r="Y1133" s="50">
        <v>1132</v>
      </c>
    </row>
    <row r="1134" spans="1:25" x14ac:dyDescent="0.8">
      <c r="A1134" s="46" t="s">
        <v>7301</v>
      </c>
      <c r="B1134" s="46" t="str">
        <f>IFERROR(IF(A1134="","",A1134&amp;COUNTIF(A$2:A1134,A1134)),"")</f>
        <v>法律・政治94</v>
      </c>
      <c r="C1134" s="49" t="s">
        <v>6337</v>
      </c>
      <c r="D1134" s="50">
        <v>1133</v>
      </c>
      <c r="F1134" s="49" t="s">
        <v>44</v>
      </c>
      <c r="G1134" s="49" t="s">
        <v>1927</v>
      </c>
      <c r="H1134" s="49" t="s">
        <v>744</v>
      </c>
      <c r="K1134" s="49" t="s">
        <v>6362</v>
      </c>
      <c r="L1134" s="49" t="s">
        <v>703</v>
      </c>
      <c r="M1134" s="49" t="s">
        <v>704</v>
      </c>
      <c r="O1134" s="49" t="s">
        <v>6363</v>
      </c>
      <c r="P1134" s="49" t="s">
        <v>6364</v>
      </c>
      <c r="Q1134" s="50">
        <v>2500</v>
      </c>
      <c r="R1134" s="50">
        <v>2750</v>
      </c>
      <c r="S1134" s="49" t="s">
        <v>6365</v>
      </c>
      <c r="T1134" s="49" t="s">
        <v>6366</v>
      </c>
      <c r="U1134" s="49" t="s">
        <v>2031</v>
      </c>
      <c r="V1134" s="49" t="s">
        <v>2383</v>
      </c>
      <c r="Y1134" s="50">
        <v>1133</v>
      </c>
    </row>
    <row r="1135" spans="1:25" x14ac:dyDescent="0.8">
      <c r="A1135" s="46" t="s">
        <v>7301</v>
      </c>
      <c r="B1135" s="46" t="str">
        <f>IFERROR(IF(A1135="","",A1135&amp;COUNTIF(A$2:A1135,A1135)),"")</f>
        <v>法律・政治95</v>
      </c>
      <c r="C1135" s="49" t="s">
        <v>6337</v>
      </c>
      <c r="D1135" s="50">
        <v>1134</v>
      </c>
      <c r="F1135" s="49" t="s">
        <v>44</v>
      </c>
      <c r="G1135" s="49" t="s">
        <v>1927</v>
      </c>
      <c r="H1135" s="49" t="s">
        <v>744</v>
      </c>
      <c r="L1135" s="49" t="s">
        <v>764</v>
      </c>
      <c r="M1135" s="49" t="s">
        <v>765</v>
      </c>
      <c r="O1135" s="49" t="s">
        <v>6367</v>
      </c>
      <c r="P1135" s="49" t="s">
        <v>6368</v>
      </c>
      <c r="Q1135" s="50">
        <v>90700</v>
      </c>
      <c r="R1135" s="50">
        <v>99770</v>
      </c>
      <c r="S1135" s="49" t="s">
        <v>6369</v>
      </c>
      <c r="T1135" s="49" t="s">
        <v>6370</v>
      </c>
      <c r="U1135" s="49" t="s">
        <v>773</v>
      </c>
      <c r="V1135" s="49" t="s">
        <v>7291</v>
      </c>
      <c r="Y1135" s="50">
        <v>1134</v>
      </c>
    </row>
    <row r="1136" spans="1:25" x14ac:dyDescent="0.8">
      <c r="A1136" s="46" t="s">
        <v>7301</v>
      </c>
      <c r="B1136" s="46" t="str">
        <f>IFERROR(IF(A1136="","",A1136&amp;COUNTIF(A$2:A1136,A1136)),"")</f>
        <v>法律・政治96</v>
      </c>
      <c r="C1136" s="49" t="s">
        <v>6337</v>
      </c>
      <c r="D1136" s="50">
        <v>1135</v>
      </c>
      <c r="F1136" s="49" t="s">
        <v>44</v>
      </c>
      <c r="G1136" s="49" t="s">
        <v>1927</v>
      </c>
      <c r="H1136" s="49" t="s">
        <v>744</v>
      </c>
      <c r="K1136" s="49" t="s">
        <v>6371</v>
      </c>
      <c r="L1136" s="49" t="s">
        <v>764</v>
      </c>
      <c r="M1136" s="49" t="s">
        <v>765</v>
      </c>
      <c r="O1136" s="49" t="s">
        <v>766</v>
      </c>
      <c r="P1136" s="49" t="s">
        <v>767</v>
      </c>
      <c r="Q1136" s="50">
        <v>4500</v>
      </c>
      <c r="R1136" s="50">
        <v>4950</v>
      </c>
      <c r="S1136" s="49" t="s">
        <v>768</v>
      </c>
      <c r="T1136" s="49" t="s">
        <v>122</v>
      </c>
      <c r="U1136" s="49" t="s">
        <v>769</v>
      </c>
      <c r="Y1136" s="50">
        <v>1135</v>
      </c>
    </row>
    <row r="1137" spans="1:25" x14ac:dyDescent="0.8">
      <c r="A1137" s="46" t="s">
        <v>7301</v>
      </c>
      <c r="B1137" s="46" t="str">
        <f>IFERROR(IF(A1137="","",A1137&amp;COUNTIF(A$2:A1137,A1137)),"")</f>
        <v>法律・政治97</v>
      </c>
      <c r="C1137" s="49" t="s">
        <v>6337</v>
      </c>
      <c r="D1137" s="50">
        <v>1136</v>
      </c>
      <c r="F1137" s="49" t="s">
        <v>44</v>
      </c>
      <c r="G1137" s="49" t="s">
        <v>1927</v>
      </c>
      <c r="H1137" s="49" t="s">
        <v>744</v>
      </c>
      <c r="L1137" s="49" t="s">
        <v>764</v>
      </c>
      <c r="M1137" s="49" t="s">
        <v>765</v>
      </c>
      <c r="O1137" s="49" t="s">
        <v>770</v>
      </c>
      <c r="P1137" s="49" t="s">
        <v>771</v>
      </c>
      <c r="Q1137" s="50">
        <v>80000</v>
      </c>
      <c r="R1137" s="50">
        <v>88000</v>
      </c>
      <c r="S1137" s="49" t="s">
        <v>772</v>
      </c>
      <c r="T1137" s="49" t="s">
        <v>94</v>
      </c>
      <c r="U1137" s="49" t="s">
        <v>773</v>
      </c>
      <c r="Y1137" s="50">
        <v>1136</v>
      </c>
    </row>
    <row r="1138" spans="1:25" x14ac:dyDescent="0.8">
      <c r="A1138" s="46" t="s">
        <v>7301</v>
      </c>
      <c r="B1138" s="46" t="str">
        <f>IFERROR(IF(A1138="","",A1138&amp;COUNTIF(A$2:A1138,A1138)),"")</f>
        <v>法律・政治98</v>
      </c>
      <c r="C1138" s="49" t="s">
        <v>6337</v>
      </c>
      <c r="D1138" s="50">
        <v>1137</v>
      </c>
      <c r="F1138" s="49" t="s">
        <v>44</v>
      </c>
      <c r="G1138" s="49" t="s">
        <v>1927</v>
      </c>
      <c r="H1138" s="49" t="s">
        <v>744</v>
      </c>
      <c r="K1138" s="49" t="s">
        <v>6372</v>
      </c>
      <c r="L1138" s="49" t="s">
        <v>764</v>
      </c>
      <c r="M1138" s="49" t="s">
        <v>765</v>
      </c>
      <c r="O1138" s="49" t="s">
        <v>774</v>
      </c>
      <c r="P1138" s="49" t="s">
        <v>775</v>
      </c>
      <c r="Q1138" s="50">
        <v>13000</v>
      </c>
      <c r="R1138" s="50">
        <v>14300</v>
      </c>
      <c r="S1138" s="49" t="s">
        <v>776</v>
      </c>
      <c r="T1138" s="49" t="s">
        <v>92</v>
      </c>
      <c r="U1138" s="49" t="s">
        <v>777</v>
      </c>
      <c r="Y1138" s="50">
        <v>1137</v>
      </c>
    </row>
    <row r="1139" spans="1:25" x14ac:dyDescent="0.8">
      <c r="A1139" s="46" t="s">
        <v>7301</v>
      </c>
      <c r="B1139" s="46" t="str">
        <f>IFERROR(IF(A1139="","",A1139&amp;COUNTIF(A$2:A1139,A1139)),"")</f>
        <v>法律・政治99</v>
      </c>
      <c r="C1139" s="49" t="s">
        <v>6337</v>
      </c>
      <c r="D1139" s="50">
        <v>1138</v>
      </c>
      <c r="F1139" s="49" t="s">
        <v>44</v>
      </c>
      <c r="G1139" s="49" t="s">
        <v>1927</v>
      </c>
      <c r="H1139" s="49" t="s">
        <v>744</v>
      </c>
      <c r="K1139" s="49" t="s">
        <v>6373</v>
      </c>
      <c r="L1139" s="49" t="s">
        <v>764</v>
      </c>
      <c r="M1139" s="49" t="s">
        <v>765</v>
      </c>
      <c r="O1139" s="49" t="s">
        <v>778</v>
      </c>
      <c r="P1139" s="49" t="s">
        <v>779</v>
      </c>
      <c r="Q1139" s="50">
        <v>5800</v>
      </c>
      <c r="R1139" s="50">
        <v>6380</v>
      </c>
      <c r="S1139" s="49" t="s">
        <v>780</v>
      </c>
      <c r="T1139" s="49" t="s">
        <v>94</v>
      </c>
      <c r="U1139" s="49" t="s">
        <v>781</v>
      </c>
      <c r="Y1139" s="50">
        <v>1138</v>
      </c>
    </row>
    <row r="1140" spans="1:25" x14ac:dyDescent="0.8">
      <c r="A1140" s="46" t="s">
        <v>7301</v>
      </c>
      <c r="B1140" s="46" t="str">
        <f>IFERROR(IF(A1140="","",A1140&amp;COUNTIF(A$2:A1140,A1140)),"")</f>
        <v>法律・政治100</v>
      </c>
      <c r="C1140" s="49" t="s">
        <v>6337</v>
      </c>
      <c r="D1140" s="50">
        <v>1139</v>
      </c>
      <c r="F1140" s="49" t="s">
        <v>44</v>
      </c>
      <c r="G1140" s="49" t="s">
        <v>1927</v>
      </c>
      <c r="H1140" s="49" t="s">
        <v>744</v>
      </c>
      <c r="L1140" s="49" t="s">
        <v>764</v>
      </c>
      <c r="M1140" s="49" t="s">
        <v>765</v>
      </c>
      <c r="O1140" s="49" t="s">
        <v>782</v>
      </c>
      <c r="P1140" s="49" t="s">
        <v>783</v>
      </c>
      <c r="Q1140" s="50">
        <v>15000</v>
      </c>
      <c r="R1140" s="50">
        <v>16500</v>
      </c>
      <c r="S1140" s="49" t="s">
        <v>784</v>
      </c>
      <c r="T1140" s="49" t="s">
        <v>161</v>
      </c>
      <c r="Y1140" s="50">
        <v>1139</v>
      </c>
    </row>
    <row r="1141" spans="1:25" x14ac:dyDescent="0.8">
      <c r="A1141" s="46" t="s">
        <v>7301</v>
      </c>
      <c r="B1141" s="46" t="str">
        <f>IFERROR(IF(A1141="","",A1141&amp;COUNTIF(A$2:A1141,A1141)),"")</f>
        <v>法律・政治101</v>
      </c>
      <c r="C1141" s="49" t="s">
        <v>6337</v>
      </c>
      <c r="D1141" s="50">
        <v>1140</v>
      </c>
      <c r="F1141" s="49" t="s">
        <v>44</v>
      </c>
      <c r="G1141" s="49" t="s">
        <v>1927</v>
      </c>
      <c r="H1141" s="49" t="s">
        <v>744</v>
      </c>
      <c r="L1141" s="49" t="s">
        <v>764</v>
      </c>
      <c r="M1141" s="49" t="s">
        <v>765</v>
      </c>
      <c r="O1141" s="49" t="s">
        <v>785</v>
      </c>
      <c r="P1141" s="49" t="s">
        <v>786</v>
      </c>
      <c r="Q1141" s="50">
        <v>15800</v>
      </c>
      <c r="R1141" s="50">
        <v>17380</v>
      </c>
      <c r="S1141" s="49" t="s">
        <v>787</v>
      </c>
      <c r="T1141" s="49" t="s">
        <v>96</v>
      </c>
      <c r="Y1141" s="50">
        <v>1140</v>
      </c>
    </row>
    <row r="1142" spans="1:25" x14ac:dyDescent="0.8">
      <c r="A1142" s="46" t="s">
        <v>7301</v>
      </c>
      <c r="B1142" s="46" t="str">
        <f>IFERROR(IF(A1142="","",A1142&amp;COUNTIF(A$2:A1142,A1142)),"")</f>
        <v>法律・政治102</v>
      </c>
      <c r="C1142" s="49" t="s">
        <v>6337</v>
      </c>
      <c r="D1142" s="50">
        <v>1141</v>
      </c>
      <c r="F1142" s="49" t="s">
        <v>44</v>
      </c>
      <c r="G1142" s="49" t="s">
        <v>1927</v>
      </c>
      <c r="H1142" s="49" t="s">
        <v>744</v>
      </c>
      <c r="K1142" s="49" t="s">
        <v>6374</v>
      </c>
      <c r="L1142" s="49" t="s">
        <v>764</v>
      </c>
      <c r="M1142" s="49" t="s">
        <v>765</v>
      </c>
      <c r="O1142" s="49" t="s">
        <v>1946</v>
      </c>
      <c r="P1142" s="49" t="s">
        <v>1947</v>
      </c>
      <c r="Q1142" s="50">
        <v>2000</v>
      </c>
      <c r="R1142" s="50">
        <v>2200</v>
      </c>
      <c r="S1142" s="49" t="s">
        <v>1948</v>
      </c>
      <c r="T1142" s="49" t="s">
        <v>944</v>
      </c>
      <c r="U1142" s="49" t="s">
        <v>1949</v>
      </c>
      <c r="Y1142" s="50">
        <v>1141</v>
      </c>
    </row>
    <row r="1143" spans="1:25" x14ac:dyDescent="0.8">
      <c r="A1143" s="46" t="s">
        <v>7301</v>
      </c>
      <c r="B1143" s="46" t="str">
        <f>IFERROR(IF(A1143="","",A1143&amp;COUNTIF(A$2:A1143,A1143)),"")</f>
        <v>法律・政治103</v>
      </c>
      <c r="C1143" s="49" t="s">
        <v>6337</v>
      </c>
      <c r="D1143" s="50">
        <v>1142</v>
      </c>
      <c r="F1143" s="49" t="s">
        <v>44</v>
      </c>
      <c r="G1143" s="49" t="s">
        <v>1927</v>
      </c>
      <c r="H1143" s="49" t="s">
        <v>744</v>
      </c>
      <c r="L1143" s="49" t="s">
        <v>764</v>
      </c>
      <c r="M1143" s="49" t="s">
        <v>765</v>
      </c>
      <c r="O1143" s="49" t="s">
        <v>1950</v>
      </c>
      <c r="P1143" s="49" t="s">
        <v>1951</v>
      </c>
      <c r="Q1143" s="50">
        <v>17300</v>
      </c>
      <c r="R1143" s="50">
        <v>19030</v>
      </c>
      <c r="S1143" s="49" t="s">
        <v>1952</v>
      </c>
      <c r="T1143" s="49" t="s">
        <v>975</v>
      </c>
      <c r="Y1143" s="50">
        <v>1142</v>
      </c>
    </row>
    <row r="1144" spans="1:25" x14ac:dyDescent="0.8">
      <c r="A1144" s="46" t="s">
        <v>7301</v>
      </c>
      <c r="B1144" s="46" t="str">
        <f>IFERROR(IF(A1144="","",A1144&amp;COUNTIF(A$2:A1144,A1144)),"")</f>
        <v>法律・政治104</v>
      </c>
      <c r="C1144" s="49" t="s">
        <v>6337</v>
      </c>
      <c r="D1144" s="50">
        <v>1143</v>
      </c>
      <c r="F1144" s="49" t="s">
        <v>44</v>
      </c>
      <c r="G1144" s="49" t="s">
        <v>1927</v>
      </c>
      <c r="H1144" s="49" t="s">
        <v>744</v>
      </c>
      <c r="L1144" s="49" t="s">
        <v>764</v>
      </c>
      <c r="M1144" s="49" t="s">
        <v>765</v>
      </c>
      <c r="O1144" s="49" t="s">
        <v>1953</v>
      </c>
      <c r="P1144" s="49" t="s">
        <v>1954</v>
      </c>
      <c r="Q1144" s="50">
        <v>11200</v>
      </c>
      <c r="R1144" s="50">
        <v>12320</v>
      </c>
      <c r="S1144" s="49" t="s">
        <v>1955</v>
      </c>
      <c r="T1144" s="49" t="s">
        <v>975</v>
      </c>
      <c r="Y1144" s="50">
        <v>1143</v>
      </c>
    </row>
    <row r="1145" spans="1:25" x14ac:dyDescent="0.8">
      <c r="A1145" s="46" t="s">
        <v>7301</v>
      </c>
      <c r="B1145" s="46" t="str">
        <f>IFERROR(IF(A1145="","",A1145&amp;COUNTIF(A$2:A1145,A1145)),"")</f>
        <v>法律・政治105</v>
      </c>
      <c r="C1145" s="49" t="s">
        <v>6375</v>
      </c>
      <c r="D1145" s="50">
        <v>1144</v>
      </c>
      <c r="F1145" s="49" t="s">
        <v>44</v>
      </c>
      <c r="G1145" s="49" t="s">
        <v>1927</v>
      </c>
      <c r="H1145" s="49" t="s">
        <v>744</v>
      </c>
      <c r="K1145" s="49" t="s">
        <v>6376</v>
      </c>
      <c r="L1145" s="49" t="s">
        <v>764</v>
      </c>
      <c r="M1145" s="49" t="s">
        <v>765</v>
      </c>
      <c r="O1145" s="49" t="s">
        <v>1956</v>
      </c>
      <c r="P1145" s="49" t="s">
        <v>1957</v>
      </c>
      <c r="Q1145" s="50">
        <v>3400</v>
      </c>
      <c r="R1145" s="50">
        <v>3740</v>
      </c>
      <c r="S1145" s="49" t="s">
        <v>1958</v>
      </c>
      <c r="T1145" s="49" t="s">
        <v>1148</v>
      </c>
      <c r="U1145" s="49" t="s">
        <v>1762</v>
      </c>
      <c r="Y1145" s="50">
        <v>1144</v>
      </c>
    </row>
    <row r="1146" spans="1:25" x14ac:dyDescent="0.8">
      <c r="A1146" s="46" t="s">
        <v>7301</v>
      </c>
      <c r="B1146" s="46" t="str">
        <f>IFERROR(IF(A1146="","",A1146&amp;COUNTIF(A$2:A1146,A1146)),"")</f>
        <v>法律・政治106</v>
      </c>
      <c r="C1146" s="49" t="s">
        <v>6375</v>
      </c>
      <c r="D1146" s="50">
        <v>1145</v>
      </c>
      <c r="F1146" s="49" t="s">
        <v>44</v>
      </c>
      <c r="G1146" s="49" t="s">
        <v>1927</v>
      </c>
      <c r="H1146" s="49" t="s">
        <v>744</v>
      </c>
      <c r="L1146" s="49" t="s">
        <v>764</v>
      </c>
      <c r="M1146" s="49" t="s">
        <v>765</v>
      </c>
      <c r="O1146" s="49" t="s">
        <v>1959</v>
      </c>
      <c r="P1146" s="49" t="s">
        <v>1960</v>
      </c>
      <c r="Q1146" s="50">
        <v>31200</v>
      </c>
      <c r="R1146" s="50">
        <v>34320</v>
      </c>
      <c r="S1146" s="49" t="s">
        <v>1961</v>
      </c>
      <c r="T1146" s="49" t="s">
        <v>1189</v>
      </c>
      <c r="U1146" s="49" t="s">
        <v>773</v>
      </c>
      <c r="Y1146" s="50">
        <v>1145</v>
      </c>
    </row>
    <row r="1147" spans="1:25" x14ac:dyDescent="0.8">
      <c r="A1147" s="46" t="s">
        <v>7301</v>
      </c>
      <c r="B1147" s="46" t="str">
        <f>IFERROR(IF(A1147="","",A1147&amp;COUNTIF(A$2:A1147,A1147)),"")</f>
        <v>法律・政治107</v>
      </c>
      <c r="C1147" s="49" t="s">
        <v>6375</v>
      </c>
      <c r="D1147" s="50">
        <v>1146</v>
      </c>
      <c r="F1147" s="49" t="s">
        <v>44</v>
      </c>
      <c r="G1147" s="49" t="s">
        <v>1927</v>
      </c>
      <c r="H1147" s="49" t="s">
        <v>744</v>
      </c>
      <c r="K1147" s="49" t="s">
        <v>6377</v>
      </c>
      <c r="L1147" s="49" t="s">
        <v>764</v>
      </c>
      <c r="M1147" s="49" t="s">
        <v>765</v>
      </c>
      <c r="O1147" s="49" t="s">
        <v>1962</v>
      </c>
      <c r="P1147" s="49" t="s">
        <v>1963</v>
      </c>
      <c r="Q1147" s="50">
        <v>6300</v>
      </c>
      <c r="R1147" s="50">
        <v>6930</v>
      </c>
      <c r="S1147" s="49" t="s">
        <v>1964</v>
      </c>
      <c r="T1147" s="49" t="s">
        <v>953</v>
      </c>
      <c r="U1147" s="49" t="s">
        <v>1965</v>
      </c>
      <c r="Y1147" s="50">
        <v>1146</v>
      </c>
    </row>
    <row r="1148" spans="1:25" x14ac:dyDescent="0.8">
      <c r="A1148" s="46" t="s">
        <v>7301</v>
      </c>
      <c r="B1148" s="46" t="str">
        <f>IFERROR(IF(A1148="","",A1148&amp;COUNTIF(A$2:A1148,A1148)),"")</f>
        <v>法律・政治108</v>
      </c>
      <c r="C1148" s="49" t="s">
        <v>6375</v>
      </c>
      <c r="D1148" s="50">
        <v>1147</v>
      </c>
      <c r="F1148" s="49" t="s">
        <v>44</v>
      </c>
      <c r="G1148" s="49" t="s">
        <v>1927</v>
      </c>
      <c r="H1148" s="49" t="s">
        <v>744</v>
      </c>
      <c r="L1148" s="49" t="s">
        <v>764</v>
      </c>
      <c r="M1148" s="49" t="s">
        <v>765</v>
      </c>
      <c r="O1148" s="49" t="s">
        <v>1966</v>
      </c>
      <c r="P1148" s="49" t="s">
        <v>1967</v>
      </c>
      <c r="Q1148" s="50">
        <v>36300</v>
      </c>
      <c r="R1148" s="50">
        <v>39930</v>
      </c>
      <c r="S1148" s="49" t="s">
        <v>1968</v>
      </c>
      <c r="T1148" s="49" t="s">
        <v>1126</v>
      </c>
      <c r="Y1148" s="50">
        <v>1147</v>
      </c>
    </row>
    <row r="1149" spans="1:25" x14ac:dyDescent="0.8">
      <c r="A1149" s="46" t="s">
        <v>7301</v>
      </c>
      <c r="B1149" s="46" t="str">
        <f>IFERROR(IF(A1149="","",A1149&amp;COUNTIF(A$2:A1149,A1149)),"")</f>
        <v>法律・政治109</v>
      </c>
      <c r="C1149" s="49" t="s">
        <v>6375</v>
      </c>
      <c r="D1149" s="50">
        <v>1148</v>
      </c>
      <c r="F1149" s="49" t="s">
        <v>44</v>
      </c>
      <c r="G1149" s="49" t="s">
        <v>1927</v>
      </c>
      <c r="H1149" s="49" t="s">
        <v>744</v>
      </c>
      <c r="L1149" s="49" t="s">
        <v>764</v>
      </c>
      <c r="M1149" s="49" t="s">
        <v>765</v>
      </c>
      <c r="O1149" s="49" t="s">
        <v>1969</v>
      </c>
      <c r="P1149" s="49" t="s">
        <v>1970</v>
      </c>
      <c r="Q1149" s="50">
        <v>13400</v>
      </c>
      <c r="R1149" s="50">
        <v>14740</v>
      </c>
      <c r="S1149" s="49" t="s">
        <v>1971</v>
      </c>
      <c r="T1149" s="49" t="s">
        <v>1040</v>
      </c>
      <c r="U1149" s="49" t="s">
        <v>773</v>
      </c>
      <c r="Y1149" s="50">
        <v>1148</v>
      </c>
    </row>
    <row r="1150" spans="1:25" x14ac:dyDescent="0.8">
      <c r="A1150" s="46" t="s">
        <v>7301</v>
      </c>
      <c r="B1150" s="46" t="str">
        <f>IFERROR(IF(A1150="","",A1150&amp;COUNTIF(A$2:A1150,A1150)),"")</f>
        <v>法律・政治110</v>
      </c>
      <c r="C1150" s="49" t="s">
        <v>6375</v>
      </c>
      <c r="D1150" s="50">
        <v>1149</v>
      </c>
      <c r="F1150" s="49" t="s">
        <v>44</v>
      </c>
      <c r="G1150" s="49" t="s">
        <v>1927</v>
      </c>
      <c r="H1150" s="49" t="s">
        <v>744</v>
      </c>
      <c r="L1150" s="49" t="s">
        <v>764</v>
      </c>
      <c r="M1150" s="49" t="s">
        <v>765</v>
      </c>
      <c r="O1150" s="49" t="s">
        <v>1972</v>
      </c>
      <c r="P1150" s="49" t="s">
        <v>1970</v>
      </c>
      <c r="Q1150" s="50">
        <v>10400</v>
      </c>
      <c r="R1150" s="50">
        <v>11440</v>
      </c>
      <c r="S1150" s="49" t="s">
        <v>1971</v>
      </c>
      <c r="T1150" s="49" t="s">
        <v>1076</v>
      </c>
      <c r="U1150" s="49" t="s">
        <v>773</v>
      </c>
      <c r="Y1150" s="50">
        <v>1149</v>
      </c>
    </row>
    <row r="1151" spans="1:25" x14ac:dyDescent="0.8">
      <c r="A1151" s="46" t="s">
        <v>7301</v>
      </c>
      <c r="B1151" s="46" t="str">
        <f>IFERROR(IF(A1151="","",A1151&amp;COUNTIF(A$2:A1151,A1151)),"")</f>
        <v>法律・政治111</v>
      </c>
      <c r="C1151" s="49" t="s">
        <v>6375</v>
      </c>
      <c r="D1151" s="50">
        <v>1150</v>
      </c>
      <c r="F1151" s="49" t="s">
        <v>44</v>
      </c>
      <c r="G1151" s="49" t="s">
        <v>1927</v>
      </c>
      <c r="H1151" s="49" t="s">
        <v>744</v>
      </c>
      <c r="L1151" s="49" t="s">
        <v>764</v>
      </c>
      <c r="M1151" s="49" t="s">
        <v>765</v>
      </c>
      <c r="O1151" s="49" t="s">
        <v>1973</v>
      </c>
      <c r="P1151" s="49" t="s">
        <v>1970</v>
      </c>
      <c r="Q1151" s="50">
        <v>20800</v>
      </c>
      <c r="R1151" s="50">
        <v>22880</v>
      </c>
      <c r="S1151" s="49" t="s">
        <v>1974</v>
      </c>
      <c r="T1151" s="49" t="s">
        <v>1486</v>
      </c>
      <c r="U1151" s="49" t="s">
        <v>773</v>
      </c>
      <c r="Y1151" s="50">
        <v>1150</v>
      </c>
    </row>
    <row r="1152" spans="1:25" x14ac:dyDescent="0.8">
      <c r="A1152" s="46" t="s">
        <v>7301</v>
      </c>
      <c r="B1152" s="46" t="str">
        <f>IFERROR(IF(A1152="","",A1152&amp;COUNTIF(A$2:A1152,A1152)),"")</f>
        <v>法律・政治112</v>
      </c>
      <c r="C1152" s="49" t="s">
        <v>6375</v>
      </c>
      <c r="D1152" s="50">
        <v>1151</v>
      </c>
      <c r="F1152" s="49" t="s">
        <v>44</v>
      </c>
      <c r="G1152" s="49" t="s">
        <v>1927</v>
      </c>
      <c r="H1152" s="49" t="s">
        <v>744</v>
      </c>
      <c r="L1152" s="49" t="s">
        <v>764</v>
      </c>
      <c r="M1152" s="49" t="s">
        <v>765</v>
      </c>
      <c r="O1152" s="49" t="s">
        <v>1975</v>
      </c>
      <c r="P1152" s="49" t="s">
        <v>1976</v>
      </c>
      <c r="Q1152" s="50">
        <v>62500</v>
      </c>
      <c r="R1152" s="50">
        <v>68750</v>
      </c>
      <c r="S1152" s="49" t="s">
        <v>6378</v>
      </c>
      <c r="T1152" s="49" t="s">
        <v>1377</v>
      </c>
      <c r="U1152" s="49" t="s">
        <v>773</v>
      </c>
      <c r="Y1152" s="50">
        <v>1151</v>
      </c>
    </row>
    <row r="1153" spans="1:25" x14ac:dyDescent="0.8">
      <c r="A1153" s="46" t="s">
        <v>7301</v>
      </c>
      <c r="B1153" s="46" t="str">
        <f>IFERROR(IF(A1153="","",A1153&amp;COUNTIF(A$2:A1153,A1153)),"")</f>
        <v>法律・政治113</v>
      </c>
      <c r="C1153" s="49" t="s">
        <v>6375</v>
      </c>
      <c r="D1153" s="50">
        <v>1152</v>
      </c>
      <c r="F1153" s="49" t="s">
        <v>44</v>
      </c>
      <c r="G1153" s="49" t="s">
        <v>1927</v>
      </c>
      <c r="H1153" s="49" t="s">
        <v>744</v>
      </c>
      <c r="L1153" s="49" t="s">
        <v>764</v>
      </c>
      <c r="M1153" s="49" t="s">
        <v>765</v>
      </c>
      <c r="O1153" s="49" t="s">
        <v>1977</v>
      </c>
      <c r="P1153" s="49" t="s">
        <v>783</v>
      </c>
      <c r="Q1153" s="50">
        <v>74100</v>
      </c>
      <c r="R1153" s="50">
        <v>81510</v>
      </c>
      <c r="S1153" s="49" t="s">
        <v>6379</v>
      </c>
      <c r="T1153" s="49" t="s">
        <v>1978</v>
      </c>
      <c r="Y1153" s="50">
        <v>1152</v>
      </c>
    </row>
    <row r="1154" spans="1:25" x14ac:dyDescent="0.8">
      <c r="A1154" s="46" t="s">
        <v>7301</v>
      </c>
      <c r="B1154" s="46" t="str">
        <f>IFERROR(IF(A1154="","",A1154&amp;COUNTIF(A$2:A1154,A1154)),"")</f>
        <v>法律・政治114</v>
      </c>
      <c r="C1154" s="49" t="s">
        <v>6375</v>
      </c>
      <c r="D1154" s="50">
        <v>1153</v>
      </c>
      <c r="F1154" s="49" t="s">
        <v>44</v>
      </c>
      <c r="G1154" s="49" t="s">
        <v>1927</v>
      </c>
      <c r="H1154" s="49" t="s">
        <v>744</v>
      </c>
      <c r="K1154" s="49" t="s">
        <v>6380</v>
      </c>
      <c r="L1154" s="49" t="s">
        <v>764</v>
      </c>
      <c r="M1154" s="49" t="s">
        <v>765</v>
      </c>
      <c r="O1154" s="49" t="s">
        <v>1979</v>
      </c>
      <c r="P1154" s="49" t="s">
        <v>1980</v>
      </c>
      <c r="Q1154" s="50">
        <v>2800</v>
      </c>
      <c r="R1154" s="50">
        <v>3080</v>
      </c>
      <c r="S1154" s="49" t="s">
        <v>1981</v>
      </c>
      <c r="T1154" s="49" t="s">
        <v>938</v>
      </c>
      <c r="U1154" s="49" t="s">
        <v>769</v>
      </c>
      <c r="Y1154" s="50">
        <v>1153</v>
      </c>
    </row>
    <row r="1155" spans="1:25" x14ac:dyDescent="0.8">
      <c r="A1155" s="46" t="s">
        <v>7301</v>
      </c>
      <c r="B1155" s="46" t="str">
        <f>IFERROR(IF(A1155="","",A1155&amp;COUNTIF(A$2:A1155,A1155)),"")</f>
        <v>法律・政治115</v>
      </c>
      <c r="C1155" s="49" t="s">
        <v>6375</v>
      </c>
      <c r="D1155" s="50">
        <v>1154</v>
      </c>
      <c r="F1155" s="49" t="s">
        <v>44</v>
      </c>
      <c r="G1155" s="49" t="s">
        <v>1927</v>
      </c>
      <c r="H1155" s="49" t="s">
        <v>744</v>
      </c>
      <c r="K1155" s="49" t="s">
        <v>6381</v>
      </c>
      <c r="L1155" s="49" t="s">
        <v>764</v>
      </c>
      <c r="M1155" s="49" t="s">
        <v>765</v>
      </c>
      <c r="O1155" s="49" t="s">
        <v>1982</v>
      </c>
      <c r="P1155" s="49" t="s">
        <v>1983</v>
      </c>
      <c r="Q1155" s="50">
        <v>4000</v>
      </c>
      <c r="R1155" s="50">
        <v>4400</v>
      </c>
      <c r="S1155" s="49" t="s">
        <v>1984</v>
      </c>
      <c r="T1155" s="49" t="s">
        <v>1258</v>
      </c>
      <c r="U1155" s="49" t="s">
        <v>1985</v>
      </c>
      <c r="Y1155" s="50">
        <v>1154</v>
      </c>
    </row>
    <row r="1156" spans="1:25" x14ac:dyDescent="0.8">
      <c r="A1156" s="46" t="s">
        <v>7301</v>
      </c>
      <c r="B1156" s="46" t="str">
        <f>IFERROR(IF(A1156="","",A1156&amp;COUNTIF(A$2:A1156,A1156)),"")</f>
        <v>法律・政治116</v>
      </c>
      <c r="C1156" s="49" t="s">
        <v>6375</v>
      </c>
      <c r="D1156" s="50">
        <v>1155</v>
      </c>
      <c r="F1156" s="49" t="s">
        <v>44</v>
      </c>
      <c r="G1156" s="49" t="s">
        <v>1927</v>
      </c>
      <c r="H1156" s="49" t="s">
        <v>744</v>
      </c>
      <c r="K1156" s="49" t="s">
        <v>6382</v>
      </c>
      <c r="L1156" s="49" t="s">
        <v>764</v>
      </c>
      <c r="M1156" s="49" t="s">
        <v>765</v>
      </c>
      <c r="O1156" s="49" t="s">
        <v>1986</v>
      </c>
      <c r="P1156" s="49" t="s">
        <v>1987</v>
      </c>
      <c r="Q1156" s="50">
        <v>7800</v>
      </c>
      <c r="R1156" s="50">
        <v>8580</v>
      </c>
      <c r="S1156" s="49" t="s">
        <v>1988</v>
      </c>
      <c r="T1156" s="49" t="s">
        <v>948</v>
      </c>
      <c r="U1156" s="49" t="s">
        <v>1989</v>
      </c>
      <c r="Y1156" s="50">
        <v>1155</v>
      </c>
    </row>
    <row r="1157" spans="1:25" x14ac:dyDescent="0.8">
      <c r="A1157" s="46" t="s">
        <v>7301</v>
      </c>
      <c r="B1157" s="46" t="str">
        <f>IFERROR(IF(A1157="","",A1157&amp;COUNTIF(A$2:A1157,A1157)),"")</f>
        <v>法律・政治117</v>
      </c>
      <c r="C1157" s="49" t="s">
        <v>6375</v>
      </c>
      <c r="D1157" s="50">
        <v>1156</v>
      </c>
      <c r="F1157" s="49" t="s">
        <v>44</v>
      </c>
      <c r="G1157" s="49" t="s">
        <v>1927</v>
      </c>
      <c r="H1157" s="49" t="s">
        <v>744</v>
      </c>
      <c r="K1157" s="49" t="s">
        <v>6383</v>
      </c>
      <c r="L1157" s="49" t="s">
        <v>263</v>
      </c>
      <c r="M1157" s="49" t="s">
        <v>264</v>
      </c>
      <c r="O1157" s="49" t="s">
        <v>6384</v>
      </c>
      <c r="P1157" s="49" t="s">
        <v>6385</v>
      </c>
      <c r="Q1157" s="50">
        <v>15000</v>
      </c>
      <c r="R1157" s="50">
        <v>16500</v>
      </c>
      <c r="S1157" s="49" t="s">
        <v>6386</v>
      </c>
      <c r="T1157" s="49" t="s">
        <v>122</v>
      </c>
      <c r="U1157" s="49" t="s">
        <v>6273</v>
      </c>
      <c r="V1157" s="49" t="s">
        <v>2383</v>
      </c>
      <c r="Y1157" s="50">
        <v>1156</v>
      </c>
    </row>
    <row r="1158" spans="1:25" x14ac:dyDescent="0.8">
      <c r="A1158" s="46" t="s">
        <v>7301</v>
      </c>
      <c r="B1158" s="46" t="str">
        <f>IFERROR(IF(A1158="","",A1158&amp;COUNTIF(A$2:A1158,A1158)),"")</f>
        <v>法律・政治118</v>
      </c>
      <c r="C1158" s="49" t="s">
        <v>6375</v>
      </c>
      <c r="D1158" s="50">
        <v>1157</v>
      </c>
      <c r="F1158" s="49" t="s">
        <v>44</v>
      </c>
      <c r="G1158" s="49" t="s">
        <v>1927</v>
      </c>
      <c r="H1158" s="49" t="s">
        <v>744</v>
      </c>
      <c r="K1158" s="49" t="s">
        <v>6387</v>
      </c>
      <c r="L1158" s="49" t="s">
        <v>828</v>
      </c>
      <c r="M1158" s="49" t="s">
        <v>829</v>
      </c>
      <c r="O1158" s="49" t="s">
        <v>6388</v>
      </c>
      <c r="P1158" s="49" t="s">
        <v>6389</v>
      </c>
      <c r="Q1158" s="50">
        <v>7000</v>
      </c>
      <c r="R1158" s="50">
        <v>7700</v>
      </c>
      <c r="S1158" s="49" t="s">
        <v>6390</v>
      </c>
      <c r="T1158" s="49" t="s">
        <v>92</v>
      </c>
      <c r="U1158" s="49" t="s">
        <v>6391</v>
      </c>
      <c r="V1158" s="49" t="s">
        <v>2383</v>
      </c>
      <c r="Y1158" s="50">
        <v>1157</v>
      </c>
    </row>
    <row r="1159" spans="1:25" x14ac:dyDescent="0.8">
      <c r="A1159" s="46" t="s">
        <v>7301</v>
      </c>
      <c r="B1159" s="46" t="str">
        <f>IFERROR(IF(A1159="","",A1159&amp;COUNTIF(A$2:A1159,A1159)),"")</f>
        <v>法律・政治119</v>
      </c>
      <c r="C1159" s="49" t="s">
        <v>6375</v>
      </c>
      <c r="D1159" s="50">
        <v>1158</v>
      </c>
      <c r="F1159" s="49" t="s">
        <v>44</v>
      </c>
      <c r="G1159" s="49" t="s">
        <v>1927</v>
      </c>
      <c r="H1159" s="49" t="s">
        <v>744</v>
      </c>
      <c r="K1159" s="49" t="s">
        <v>6392</v>
      </c>
      <c r="L1159" s="49" t="s">
        <v>828</v>
      </c>
      <c r="M1159" s="49" t="s">
        <v>829</v>
      </c>
      <c r="O1159" s="49" t="s">
        <v>6393</v>
      </c>
      <c r="P1159" s="49" t="s">
        <v>6394</v>
      </c>
      <c r="Q1159" s="50">
        <v>3000</v>
      </c>
      <c r="R1159" s="50">
        <v>3300</v>
      </c>
      <c r="S1159" s="49" t="s">
        <v>6395</v>
      </c>
      <c r="T1159" s="49" t="s">
        <v>82</v>
      </c>
      <c r="U1159" s="49" t="s">
        <v>675</v>
      </c>
      <c r="V1159" s="49" t="s">
        <v>2383</v>
      </c>
      <c r="Y1159" s="50">
        <v>1158</v>
      </c>
    </row>
    <row r="1160" spans="1:25" x14ac:dyDescent="0.8">
      <c r="A1160" s="46" t="s">
        <v>7301</v>
      </c>
      <c r="B1160" s="46" t="str">
        <f>IFERROR(IF(A1160="","",A1160&amp;COUNTIF(A$2:A1160,A1160)),"")</f>
        <v>法律・政治120</v>
      </c>
      <c r="C1160" s="49" t="s">
        <v>6375</v>
      </c>
      <c r="D1160" s="50">
        <v>1159</v>
      </c>
      <c r="F1160" s="49" t="s">
        <v>44</v>
      </c>
      <c r="G1160" s="49" t="s">
        <v>1927</v>
      </c>
      <c r="H1160" s="49" t="s">
        <v>744</v>
      </c>
      <c r="K1160" s="49" t="s">
        <v>6396</v>
      </c>
      <c r="L1160" s="49" t="s">
        <v>828</v>
      </c>
      <c r="M1160" s="49" t="s">
        <v>829</v>
      </c>
      <c r="O1160" s="49" t="s">
        <v>6397</v>
      </c>
      <c r="P1160" s="49" t="s">
        <v>6398</v>
      </c>
      <c r="Q1160" s="50">
        <v>4500</v>
      </c>
      <c r="R1160" s="50">
        <v>4950</v>
      </c>
      <c r="S1160" s="49" t="s">
        <v>6399</v>
      </c>
      <c r="T1160" s="49" t="s">
        <v>96</v>
      </c>
      <c r="U1160" s="49" t="s">
        <v>901</v>
      </c>
      <c r="V1160" s="49" t="s">
        <v>2383</v>
      </c>
      <c r="Y1160" s="50">
        <v>1159</v>
      </c>
    </row>
    <row r="1161" spans="1:25" x14ac:dyDescent="0.8">
      <c r="A1161" s="46" t="s">
        <v>7301</v>
      </c>
      <c r="B1161" s="46" t="str">
        <f>IFERROR(IF(A1161="","",A1161&amp;COUNTIF(A$2:A1161,A1161)),"")</f>
        <v>法律・政治121</v>
      </c>
      <c r="C1161" s="49" t="s">
        <v>6400</v>
      </c>
      <c r="D1161" s="50">
        <v>1160</v>
      </c>
      <c r="F1161" s="49" t="s">
        <v>44</v>
      </c>
      <c r="G1161" s="49" t="s">
        <v>1927</v>
      </c>
      <c r="H1161" s="49" t="s">
        <v>744</v>
      </c>
      <c r="K1161" s="49" t="s">
        <v>6401</v>
      </c>
      <c r="L1161" s="49" t="s">
        <v>527</v>
      </c>
      <c r="M1161" s="49" t="s">
        <v>528</v>
      </c>
      <c r="O1161" s="49" t="s">
        <v>6402</v>
      </c>
      <c r="P1161" s="49" t="s">
        <v>6403</v>
      </c>
      <c r="Q1161" s="50">
        <v>11000</v>
      </c>
      <c r="R1161" s="50">
        <v>12100</v>
      </c>
      <c r="S1161" s="49" t="s">
        <v>6404</v>
      </c>
      <c r="T1161" s="49" t="s">
        <v>74</v>
      </c>
      <c r="U1161" s="49" t="s">
        <v>1039</v>
      </c>
      <c r="V1161" s="49" t="s">
        <v>2383</v>
      </c>
      <c r="Y1161" s="50">
        <v>1160</v>
      </c>
    </row>
    <row r="1162" spans="1:25" x14ac:dyDescent="0.8">
      <c r="A1162" s="46" t="s">
        <v>7301</v>
      </c>
      <c r="B1162" s="46" t="str">
        <f>IFERROR(IF(A1162="","",A1162&amp;COUNTIF(A$2:A1162,A1162)),"")</f>
        <v>法律・政治122</v>
      </c>
      <c r="C1162" s="49" t="s">
        <v>6400</v>
      </c>
      <c r="D1162" s="50">
        <v>1161</v>
      </c>
      <c r="F1162" s="49" t="s">
        <v>44</v>
      </c>
      <c r="G1162" s="49" t="s">
        <v>1927</v>
      </c>
      <c r="H1162" s="49" t="s">
        <v>744</v>
      </c>
      <c r="K1162" s="49" t="s">
        <v>6405</v>
      </c>
      <c r="L1162" s="49" t="s">
        <v>527</v>
      </c>
      <c r="M1162" s="49" t="s">
        <v>528</v>
      </c>
      <c r="O1162" s="49" t="s">
        <v>6406</v>
      </c>
      <c r="P1162" s="49" t="s">
        <v>6407</v>
      </c>
      <c r="Q1162" s="50">
        <v>5400</v>
      </c>
      <c r="R1162" s="50">
        <v>5940</v>
      </c>
      <c r="S1162" s="49" t="s">
        <v>6408</v>
      </c>
      <c r="T1162" s="49" t="s">
        <v>74</v>
      </c>
      <c r="U1162" s="49" t="s">
        <v>1637</v>
      </c>
      <c r="V1162" s="49" t="s">
        <v>2383</v>
      </c>
      <c r="Y1162" s="50">
        <v>1161</v>
      </c>
    </row>
    <row r="1163" spans="1:25" x14ac:dyDescent="0.8">
      <c r="A1163" s="46" t="s">
        <v>7301</v>
      </c>
      <c r="B1163" s="46" t="str">
        <f>IFERROR(IF(A1163="","",A1163&amp;COUNTIF(A$2:A1163,A1163)),"")</f>
        <v>法律・政治123</v>
      </c>
      <c r="C1163" s="49" t="s">
        <v>6400</v>
      </c>
      <c r="D1163" s="50">
        <v>1162</v>
      </c>
      <c r="F1163" s="49" t="s">
        <v>44</v>
      </c>
      <c r="G1163" s="49" t="s">
        <v>1927</v>
      </c>
      <c r="H1163" s="49" t="s">
        <v>744</v>
      </c>
      <c r="K1163" s="49" t="s">
        <v>6409</v>
      </c>
      <c r="L1163" s="49" t="s">
        <v>527</v>
      </c>
      <c r="M1163" s="49" t="s">
        <v>528</v>
      </c>
      <c r="O1163" s="49" t="s">
        <v>6410</v>
      </c>
      <c r="P1163" s="49" t="s">
        <v>6411</v>
      </c>
      <c r="Q1163" s="50">
        <v>7400</v>
      </c>
      <c r="R1163" s="50">
        <v>8140</v>
      </c>
      <c r="S1163" s="49" t="s">
        <v>6412</v>
      </c>
      <c r="T1163" s="49" t="s">
        <v>245</v>
      </c>
      <c r="U1163" s="49" t="s">
        <v>1814</v>
      </c>
      <c r="V1163" s="49" t="s">
        <v>2383</v>
      </c>
      <c r="Y1163" s="50">
        <v>1162</v>
      </c>
    </row>
    <row r="1164" spans="1:25" x14ac:dyDescent="0.8">
      <c r="A1164" s="46" t="s">
        <v>7301</v>
      </c>
      <c r="B1164" s="46" t="str">
        <f>IFERROR(IF(A1164="","",A1164&amp;COUNTIF(A$2:A1164,A1164)),"")</f>
        <v>法律・政治124</v>
      </c>
      <c r="C1164" s="49" t="s">
        <v>6400</v>
      </c>
      <c r="D1164" s="50">
        <v>1163</v>
      </c>
      <c r="F1164" s="49" t="s">
        <v>44</v>
      </c>
      <c r="G1164" s="49" t="s">
        <v>1927</v>
      </c>
      <c r="H1164" s="49" t="s">
        <v>744</v>
      </c>
      <c r="K1164" s="49" t="s">
        <v>6413</v>
      </c>
      <c r="L1164" s="49" t="s">
        <v>527</v>
      </c>
      <c r="M1164" s="49" t="s">
        <v>528</v>
      </c>
      <c r="O1164" s="49" t="s">
        <v>793</v>
      </c>
      <c r="P1164" s="49" t="s">
        <v>794</v>
      </c>
      <c r="Q1164" s="50">
        <v>4500</v>
      </c>
      <c r="R1164" s="50">
        <v>4950</v>
      </c>
      <c r="S1164" s="49" t="s">
        <v>795</v>
      </c>
      <c r="T1164" s="49" t="s">
        <v>122</v>
      </c>
      <c r="U1164" s="49" t="s">
        <v>796</v>
      </c>
      <c r="Y1164" s="50">
        <v>1163</v>
      </c>
    </row>
    <row r="1165" spans="1:25" x14ac:dyDescent="0.8">
      <c r="A1165" s="46" t="s">
        <v>7301</v>
      </c>
      <c r="B1165" s="46" t="str">
        <f>IFERROR(IF(A1165="","",A1165&amp;COUNTIF(A$2:A1165,A1165)),"")</f>
        <v>法律・政治125</v>
      </c>
      <c r="C1165" s="49" t="s">
        <v>6400</v>
      </c>
      <c r="D1165" s="50">
        <v>1164</v>
      </c>
      <c r="F1165" s="49" t="s">
        <v>44</v>
      </c>
      <c r="G1165" s="49" t="s">
        <v>1927</v>
      </c>
      <c r="H1165" s="49" t="s">
        <v>744</v>
      </c>
      <c r="K1165" s="49" t="s">
        <v>6414</v>
      </c>
      <c r="L1165" s="49" t="s">
        <v>527</v>
      </c>
      <c r="M1165" s="49" t="s">
        <v>528</v>
      </c>
      <c r="O1165" s="49" t="s">
        <v>797</v>
      </c>
      <c r="P1165" s="49" t="s">
        <v>798</v>
      </c>
      <c r="Q1165" s="50">
        <v>5900</v>
      </c>
      <c r="R1165" s="50">
        <v>6490</v>
      </c>
      <c r="S1165" s="49" t="s">
        <v>799</v>
      </c>
      <c r="T1165" s="49" t="s">
        <v>107</v>
      </c>
      <c r="U1165" s="49" t="s">
        <v>800</v>
      </c>
      <c r="Y1165" s="50">
        <v>1164</v>
      </c>
    </row>
    <row r="1166" spans="1:25" x14ac:dyDescent="0.8">
      <c r="A1166" s="46" t="s">
        <v>7301</v>
      </c>
      <c r="B1166" s="46" t="str">
        <f>IFERROR(IF(A1166="","",A1166&amp;COUNTIF(A$2:A1166,A1166)),"")</f>
        <v>法律・政治126</v>
      </c>
      <c r="C1166" s="49" t="s">
        <v>6400</v>
      </c>
      <c r="D1166" s="50">
        <v>1165</v>
      </c>
      <c r="F1166" s="49" t="s">
        <v>44</v>
      </c>
      <c r="G1166" s="49" t="s">
        <v>1927</v>
      </c>
      <c r="H1166" s="49" t="s">
        <v>744</v>
      </c>
      <c r="K1166" s="49" t="s">
        <v>6415</v>
      </c>
      <c r="L1166" s="49" t="s">
        <v>159</v>
      </c>
      <c r="M1166" s="49" t="s">
        <v>160</v>
      </c>
      <c r="O1166" s="49" t="s">
        <v>6416</v>
      </c>
      <c r="P1166" s="49" t="s">
        <v>6417</v>
      </c>
      <c r="Q1166" s="50">
        <v>24000</v>
      </c>
      <c r="R1166" s="50">
        <v>26400</v>
      </c>
      <c r="S1166" s="49" t="s">
        <v>6418</v>
      </c>
      <c r="T1166" s="49" t="s">
        <v>96</v>
      </c>
      <c r="U1166" s="49" t="s">
        <v>6419</v>
      </c>
      <c r="V1166" s="49" t="s">
        <v>2383</v>
      </c>
      <c r="Y1166" s="50">
        <v>1165</v>
      </c>
    </row>
    <row r="1167" spans="1:25" x14ac:dyDescent="0.8">
      <c r="A1167" s="46" t="s">
        <v>7301</v>
      </c>
      <c r="B1167" s="46" t="str">
        <f>IFERROR(IF(A1167="","",A1167&amp;COUNTIF(A$2:A1167,A1167)),"")</f>
        <v>法律・政治127</v>
      </c>
      <c r="C1167" s="49" t="s">
        <v>6400</v>
      </c>
      <c r="D1167" s="50">
        <v>1166</v>
      </c>
      <c r="F1167" s="49" t="s">
        <v>44</v>
      </c>
      <c r="G1167" s="49" t="s">
        <v>1927</v>
      </c>
      <c r="H1167" s="49" t="s">
        <v>744</v>
      </c>
      <c r="K1167" s="49" t="s">
        <v>6420</v>
      </c>
      <c r="L1167" s="49" t="s">
        <v>159</v>
      </c>
      <c r="M1167" s="49" t="s">
        <v>160</v>
      </c>
      <c r="O1167" s="49" t="s">
        <v>1992</v>
      </c>
      <c r="P1167" s="49" t="s">
        <v>1993</v>
      </c>
      <c r="Q1167" s="50">
        <v>20000</v>
      </c>
      <c r="R1167" s="50">
        <v>22000</v>
      </c>
      <c r="S1167" s="49" t="s">
        <v>1994</v>
      </c>
      <c r="T1167" s="49" t="s">
        <v>1709</v>
      </c>
      <c r="U1167" s="49" t="s">
        <v>1995</v>
      </c>
      <c r="Y1167" s="50">
        <v>1166</v>
      </c>
    </row>
    <row r="1168" spans="1:25" x14ac:dyDescent="0.8">
      <c r="A1168" s="46" t="s">
        <v>7301</v>
      </c>
      <c r="B1168" s="46" t="str">
        <f>IFERROR(IF(A1168="","",A1168&amp;COUNTIF(A$2:A1168,A1168)),"")</f>
        <v>法律・政治128</v>
      </c>
      <c r="C1168" s="49" t="s">
        <v>6400</v>
      </c>
      <c r="D1168" s="50">
        <v>1167</v>
      </c>
      <c r="F1168" s="49" t="s">
        <v>44</v>
      </c>
      <c r="G1168" s="49" t="s">
        <v>1927</v>
      </c>
      <c r="H1168" s="49" t="s">
        <v>744</v>
      </c>
      <c r="K1168" s="49" t="s">
        <v>6421</v>
      </c>
      <c r="L1168" s="49" t="s">
        <v>440</v>
      </c>
      <c r="M1168" s="49" t="s">
        <v>441</v>
      </c>
      <c r="O1168" s="49" t="s">
        <v>803</v>
      </c>
      <c r="P1168" s="49" t="s">
        <v>804</v>
      </c>
      <c r="Q1168" s="50">
        <v>6000</v>
      </c>
      <c r="R1168" s="50">
        <v>6600</v>
      </c>
      <c r="S1168" s="49" t="s">
        <v>805</v>
      </c>
      <c r="T1168" s="49" t="s">
        <v>96</v>
      </c>
      <c r="U1168" s="49" t="s">
        <v>806</v>
      </c>
      <c r="Y1168" s="50">
        <v>1167</v>
      </c>
    </row>
    <row r="1169" spans="1:25" x14ac:dyDescent="0.8">
      <c r="A1169" s="46" t="s">
        <v>7301</v>
      </c>
      <c r="B1169" s="46" t="str">
        <f>IFERROR(IF(A1169="","",A1169&amp;COUNTIF(A$2:A1169,A1169)),"")</f>
        <v>法律・政治129</v>
      </c>
      <c r="C1169" s="49" t="s">
        <v>6400</v>
      </c>
      <c r="D1169" s="50">
        <v>1168</v>
      </c>
      <c r="F1169" s="49" t="s">
        <v>44</v>
      </c>
      <c r="G1169" s="49" t="s">
        <v>1927</v>
      </c>
      <c r="H1169" s="49" t="s">
        <v>744</v>
      </c>
      <c r="K1169" s="49" t="s">
        <v>6422</v>
      </c>
      <c r="L1169" s="49" t="s">
        <v>440</v>
      </c>
      <c r="M1169" s="49" t="s">
        <v>441</v>
      </c>
      <c r="O1169" s="49" t="s">
        <v>807</v>
      </c>
      <c r="P1169" s="49" t="s">
        <v>808</v>
      </c>
      <c r="Q1169" s="50">
        <v>6000</v>
      </c>
      <c r="R1169" s="50">
        <v>6600</v>
      </c>
      <c r="S1169" s="49" t="s">
        <v>809</v>
      </c>
      <c r="T1169" s="49" t="s">
        <v>148</v>
      </c>
      <c r="U1169" s="49" t="s">
        <v>810</v>
      </c>
      <c r="Y1169" s="50">
        <v>1168</v>
      </c>
    </row>
    <row r="1170" spans="1:25" x14ac:dyDescent="0.8">
      <c r="A1170" s="46" t="s">
        <v>7301</v>
      </c>
      <c r="B1170" s="46" t="str">
        <f>IFERROR(IF(A1170="","",A1170&amp;COUNTIF(A$2:A1170,A1170)),"")</f>
        <v>法律・政治130</v>
      </c>
      <c r="C1170" s="49" t="s">
        <v>6400</v>
      </c>
      <c r="D1170" s="50">
        <v>1169</v>
      </c>
      <c r="F1170" s="49" t="s">
        <v>44</v>
      </c>
      <c r="G1170" s="49" t="s">
        <v>1927</v>
      </c>
      <c r="H1170" s="49" t="s">
        <v>744</v>
      </c>
      <c r="K1170" s="49" t="s">
        <v>6423</v>
      </c>
      <c r="L1170" s="49" t="s">
        <v>811</v>
      </c>
      <c r="M1170" s="49" t="s">
        <v>812</v>
      </c>
      <c r="O1170" s="49" t="s">
        <v>6424</v>
      </c>
      <c r="P1170" s="49" t="s">
        <v>6425</v>
      </c>
      <c r="Q1170" s="50">
        <v>5500</v>
      </c>
      <c r="R1170" s="50">
        <v>6050</v>
      </c>
      <c r="S1170" s="49" t="s">
        <v>6426</v>
      </c>
      <c r="T1170" s="49" t="s">
        <v>5063</v>
      </c>
      <c r="U1170" s="49" t="s">
        <v>352</v>
      </c>
      <c r="V1170" s="49" t="s">
        <v>2383</v>
      </c>
      <c r="Y1170" s="50">
        <v>1169</v>
      </c>
    </row>
    <row r="1171" spans="1:25" x14ac:dyDescent="0.8">
      <c r="A1171" s="46" t="s">
        <v>7301</v>
      </c>
      <c r="B1171" s="46" t="str">
        <f>IFERROR(IF(A1171="","",A1171&amp;COUNTIF(A$2:A1171,A1171)),"")</f>
        <v>法律・政治131</v>
      </c>
      <c r="C1171" s="49" t="s">
        <v>6400</v>
      </c>
      <c r="D1171" s="50">
        <v>1170</v>
      </c>
      <c r="F1171" s="49" t="s">
        <v>44</v>
      </c>
      <c r="G1171" s="49" t="s">
        <v>1927</v>
      </c>
      <c r="H1171" s="49" t="s">
        <v>744</v>
      </c>
      <c r="K1171" s="49" t="s">
        <v>6427</v>
      </c>
      <c r="L1171" s="49" t="s">
        <v>636</v>
      </c>
      <c r="M1171" s="49" t="s">
        <v>637</v>
      </c>
      <c r="O1171" s="49" t="s">
        <v>1997</v>
      </c>
      <c r="P1171" s="49" t="s">
        <v>1998</v>
      </c>
      <c r="Q1171" s="50">
        <v>10000</v>
      </c>
      <c r="R1171" s="50">
        <v>11000</v>
      </c>
      <c r="S1171" s="49" t="s">
        <v>1999</v>
      </c>
      <c r="T1171" s="49" t="s">
        <v>975</v>
      </c>
      <c r="U1171" s="49" t="s">
        <v>2000</v>
      </c>
      <c r="Y1171" s="50">
        <v>1170</v>
      </c>
    </row>
    <row r="1172" spans="1:25" x14ac:dyDescent="0.8">
      <c r="A1172" s="46" t="s">
        <v>7305</v>
      </c>
      <c r="B1172" s="46" t="str">
        <f>IFERROR(IF(A1172="","",A1172&amp;COUNTIF(A$2:A1172,A1172)),"")</f>
        <v>経済・経営25</v>
      </c>
      <c r="C1172" s="49" t="s">
        <v>6400</v>
      </c>
      <c r="D1172" s="50">
        <v>1171</v>
      </c>
      <c r="F1172" s="49" t="s">
        <v>46</v>
      </c>
      <c r="G1172" s="49" t="s">
        <v>2001</v>
      </c>
      <c r="H1172" s="49" t="s">
        <v>813</v>
      </c>
      <c r="K1172" s="49" t="s">
        <v>6428</v>
      </c>
      <c r="L1172" s="49" t="s">
        <v>5462</v>
      </c>
      <c r="M1172" s="49" t="s">
        <v>5463</v>
      </c>
      <c r="O1172" s="49" t="s">
        <v>6429</v>
      </c>
      <c r="P1172" s="49" t="s">
        <v>6430</v>
      </c>
      <c r="Q1172" s="50">
        <v>1900</v>
      </c>
      <c r="R1172" s="50">
        <v>2090</v>
      </c>
      <c r="S1172" s="49" t="s">
        <v>6431</v>
      </c>
      <c r="T1172" s="49" t="s">
        <v>6432</v>
      </c>
      <c r="U1172" s="49" t="s">
        <v>1885</v>
      </c>
      <c r="V1172" s="49" t="s">
        <v>2383</v>
      </c>
      <c r="Y1172" s="50">
        <v>1171</v>
      </c>
    </row>
    <row r="1173" spans="1:25" x14ac:dyDescent="0.8">
      <c r="A1173" s="46" t="s">
        <v>7305</v>
      </c>
      <c r="B1173" s="46" t="str">
        <f>IFERROR(IF(A1173="","",A1173&amp;COUNTIF(A$2:A1173,A1173)),"")</f>
        <v>経済・経営26</v>
      </c>
      <c r="C1173" s="49" t="s">
        <v>6400</v>
      </c>
      <c r="D1173" s="50">
        <v>1172</v>
      </c>
      <c r="F1173" s="49" t="s">
        <v>46</v>
      </c>
      <c r="G1173" s="49" t="s">
        <v>2001</v>
      </c>
      <c r="H1173" s="49" t="s">
        <v>813</v>
      </c>
      <c r="K1173" s="49" t="s">
        <v>6433</v>
      </c>
      <c r="L1173" s="49" t="s">
        <v>5462</v>
      </c>
      <c r="M1173" s="49" t="s">
        <v>5463</v>
      </c>
      <c r="O1173" s="49" t="s">
        <v>6434</v>
      </c>
      <c r="P1173" s="49" t="s">
        <v>6435</v>
      </c>
      <c r="Q1173" s="50">
        <v>2800</v>
      </c>
      <c r="R1173" s="50">
        <v>3080</v>
      </c>
      <c r="S1173" s="49" t="s">
        <v>6436</v>
      </c>
      <c r="T1173" s="49" t="s">
        <v>1050</v>
      </c>
      <c r="U1173" s="49" t="s">
        <v>699</v>
      </c>
      <c r="V1173" s="49" t="s">
        <v>2383</v>
      </c>
      <c r="Y1173" s="50">
        <v>1172</v>
      </c>
    </row>
    <row r="1174" spans="1:25" x14ac:dyDescent="0.8">
      <c r="A1174" s="46" t="s">
        <v>7305</v>
      </c>
      <c r="B1174" s="46" t="str">
        <f>IFERROR(IF(A1174="","",A1174&amp;COUNTIF(A$2:A1174,A1174)),"")</f>
        <v>経済・経営27</v>
      </c>
      <c r="C1174" s="49" t="s">
        <v>6400</v>
      </c>
      <c r="D1174" s="50">
        <v>1173</v>
      </c>
      <c r="F1174" s="49" t="s">
        <v>46</v>
      </c>
      <c r="G1174" s="49" t="s">
        <v>2001</v>
      </c>
      <c r="H1174" s="49" t="s">
        <v>813</v>
      </c>
      <c r="K1174" s="49" t="s">
        <v>6437</v>
      </c>
      <c r="L1174" s="49" t="s">
        <v>5462</v>
      </c>
      <c r="M1174" s="49" t="s">
        <v>5463</v>
      </c>
      <c r="O1174" s="49" t="s">
        <v>6438</v>
      </c>
      <c r="P1174" s="49" t="s">
        <v>6439</v>
      </c>
      <c r="Q1174" s="50">
        <v>2400</v>
      </c>
      <c r="R1174" s="50">
        <v>2640</v>
      </c>
      <c r="S1174" s="49" t="s">
        <v>6440</v>
      </c>
      <c r="T1174" s="49" t="s">
        <v>1126</v>
      </c>
      <c r="U1174" s="49" t="s">
        <v>461</v>
      </c>
      <c r="V1174" s="49" t="s">
        <v>2383</v>
      </c>
      <c r="Y1174" s="50">
        <v>1173</v>
      </c>
    </row>
    <row r="1175" spans="1:25" x14ac:dyDescent="0.8">
      <c r="A1175" s="46" t="s">
        <v>7305</v>
      </c>
      <c r="B1175" s="46" t="str">
        <f>IFERROR(IF(A1175="","",A1175&amp;COUNTIF(A$2:A1175,A1175)),"")</f>
        <v>経済・経営28</v>
      </c>
      <c r="C1175" s="49" t="s">
        <v>6400</v>
      </c>
      <c r="D1175" s="50">
        <v>1174</v>
      </c>
      <c r="F1175" s="49" t="s">
        <v>46</v>
      </c>
      <c r="G1175" s="49" t="s">
        <v>2001</v>
      </c>
      <c r="H1175" s="49" t="s">
        <v>813</v>
      </c>
      <c r="K1175" s="49" t="s">
        <v>6441</v>
      </c>
      <c r="L1175" s="49" t="s">
        <v>3479</v>
      </c>
      <c r="M1175" s="49" t="s">
        <v>3480</v>
      </c>
      <c r="O1175" s="49" t="s">
        <v>6442</v>
      </c>
      <c r="P1175" s="49" t="s">
        <v>6443</v>
      </c>
      <c r="Q1175" s="50">
        <v>5400</v>
      </c>
      <c r="R1175" s="50">
        <v>5940</v>
      </c>
      <c r="S1175" s="49" t="s">
        <v>6444</v>
      </c>
      <c r="T1175" s="49" t="s">
        <v>1161</v>
      </c>
      <c r="U1175" s="49" t="s">
        <v>162</v>
      </c>
      <c r="V1175" s="49" t="s">
        <v>2383</v>
      </c>
      <c r="Y1175" s="50">
        <v>1174</v>
      </c>
    </row>
    <row r="1176" spans="1:25" x14ac:dyDescent="0.8">
      <c r="A1176" s="46" t="s">
        <v>7305</v>
      </c>
      <c r="B1176" s="46" t="str">
        <f>IFERROR(IF(A1176="","",A1176&amp;COUNTIF(A$2:A1176,A1176)),"")</f>
        <v>経済・経営29</v>
      </c>
      <c r="C1176" s="49" t="s">
        <v>6445</v>
      </c>
      <c r="D1176" s="50">
        <v>1175</v>
      </c>
      <c r="F1176" s="49" t="s">
        <v>46</v>
      </c>
      <c r="G1176" s="49" t="s">
        <v>2001</v>
      </c>
      <c r="H1176" s="49" t="s">
        <v>813</v>
      </c>
      <c r="K1176" s="49" t="s">
        <v>6446</v>
      </c>
      <c r="L1176" s="49" t="s">
        <v>507</v>
      </c>
      <c r="M1176" s="49" t="s">
        <v>508</v>
      </c>
      <c r="O1176" s="49" t="s">
        <v>6447</v>
      </c>
      <c r="P1176" s="49" t="s">
        <v>6448</v>
      </c>
      <c r="Q1176" s="50">
        <v>8800</v>
      </c>
      <c r="R1176" s="50">
        <v>9680</v>
      </c>
      <c r="S1176" s="49" t="s">
        <v>6449</v>
      </c>
      <c r="T1176" s="49" t="s">
        <v>74</v>
      </c>
      <c r="U1176" s="49" t="s">
        <v>423</v>
      </c>
      <c r="V1176" s="49" t="s">
        <v>2383</v>
      </c>
      <c r="Y1176" s="50">
        <v>1175</v>
      </c>
    </row>
    <row r="1177" spans="1:25" x14ac:dyDescent="0.8">
      <c r="A1177" s="46" t="s">
        <v>7305</v>
      </c>
      <c r="B1177" s="46" t="str">
        <f>IFERROR(IF(A1177="","",A1177&amp;COUNTIF(A$2:A1177,A1177)),"")</f>
        <v>経済・経営30</v>
      </c>
      <c r="C1177" s="49" t="s">
        <v>6445</v>
      </c>
      <c r="D1177" s="50">
        <v>1176</v>
      </c>
      <c r="F1177" s="49" t="s">
        <v>46</v>
      </c>
      <c r="G1177" s="49" t="s">
        <v>2001</v>
      </c>
      <c r="H1177" s="49" t="s">
        <v>813</v>
      </c>
      <c r="K1177" s="49" t="s">
        <v>6450</v>
      </c>
      <c r="L1177" s="49" t="s">
        <v>87</v>
      </c>
      <c r="M1177" s="49" t="s">
        <v>88</v>
      </c>
      <c r="O1177" s="49" t="s">
        <v>2002</v>
      </c>
      <c r="P1177" s="49" t="s">
        <v>2003</v>
      </c>
      <c r="Q1177" s="50">
        <v>12000</v>
      </c>
      <c r="R1177" s="50">
        <v>13200</v>
      </c>
      <c r="S1177" s="49" t="s">
        <v>2004</v>
      </c>
      <c r="T1177" s="49" t="s">
        <v>1159</v>
      </c>
      <c r="U1177" s="49" t="s">
        <v>1041</v>
      </c>
      <c r="Y1177" s="50">
        <v>1176</v>
      </c>
    </row>
    <row r="1178" spans="1:25" x14ac:dyDescent="0.8">
      <c r="A1178" s="46" t="s">
        <v>7305</v>
      </c>
      <c r="B1178" s="46" t="str">
        <f>IFERROR(IF(A1178="","",A1178&amp;COUNTIF(A$2:A1178,A1178)),"")</f>
        <v>経済・経営31</v>
      </c>
      <c r="C1178" s="49" t="s">
        <v>6445</v>
      </c>
      <c r="D1178" s="50">
        <v>1177</v>
      </c>
      <c r="F1178" s="49" t="s">
        <v>46</v>
      </c>
      <c r="G1178" s="49" t="s">
        <v>2001</v>
      </c>
      <c r="H1178" s="49" t="s">
        <v>813</v>
      </c>
      <c r="K1178" s="49" t="s">
        <v>6451</v>
      </c>
      <c r="L1178" s="49" t="s">
        <v>815</v>
      </c>
      <c r="M1178" s="49" t="s">
        <v>816</v>
      </c>
      <c r="O1178" s="49" t="s">
        <v>6452</v>
      </c>
      <c r="P1178" s="49" t="s">
        <v>6453</v>
      </c>
      <c r="Q1178" s="50">
        <v>5400</v>
      </c>
      <c r="R1178" s="50">
        <v>5940</v>
      </c>
      <c r="S1178" s="49" t="s">
        <v>6454</v>
      </c>
      <c r="T1178" s="49" t="s">
        <v>245</v>
      </c>
      <c r="U1178" s="49" t="s">
        <v>405</v>
      </c>
      <c r="V1178" s="49" t="s">
        <v>2383</v>
      </c>
      <c r="Y1178" s="50">
        <v>1177</v>
      </c>
    </row>
    <row r="1179" spans="1:25" x14ac:dyDescent="0.8">
      <c r="A1179" s="46" t="s">
        <v>7305</v>
      </c>
      <c r="B1179" s="46" t="str">
        <f>IFERROR(IF(A1179="","",A1179&amp;COUNTIF(A$2:A1179,A1179)),"")</f>
        <v>経済・経営32</v>
      </c>
      <c r="C1179" s="49" t="s">
        <v>6445</v>
      </c>
      <c r="D1179" s="50">
        <v>1178</v>
      </c>
      <c r="F1179" s="49" t="s">
        <v>46</v>
      </c>
      <c r="G1179" s="49" t="s">
        <v>2001</v>
      </c>
      <c r="H1179" s="49" t="s">
        <v>813</v>
      </c>
      <c r="K1179" s="49" t="s">
        <v>6455</v>
      </c>
      <c r="L1179" s="49" t="s">
        <v>416</v>
      </c>
      <c r="M1179" s="49" t="s">
        <v>417</v>
      </c>
      <c r="O1179" s="49" t="s">
        <v>6456</v>
      </c>
      <c r="P1179" s="49" t="s">
        <v>6457</v>
      </c>
      <c r="Q1179" s="50">
        <v>3200</v>
      </c>
      <c r="R1179" s="50">
        <v>3520</v>
      </c>
      <c r="S1179" s="49" t="s">
        <v>6458</v>
      </c>
      <c r="T1179" s="49" t="s">
        <v>1109</v>
      </c>
      <c r="U1179" s="49" t="s">
        <v>6459</v>
      </c>
      <c r="V1179" s="49" t="s">
        <v>2383</v>
      </c>
      <c r="Y1179" s="50">
        <v>1178</v>
      </c>
    </row>
    <row r="1180" spans="1:25" x14ac:dyDescent="0.8">
      <c r="A1180" s="46" t="s">
        <v>7305</v>
      </c>
      <c r="B1180" s="46" t="str">
        <f>IFERROR(IF(A1180="","",A1180&amp;COUNTIF(A$2:A1180,A1180)),"")</f>
        <v>経済・経営33</v>
      </c>
      <c r="C1180" s="49" t="s">
        <v>6445</v>
      </c>
      <c r="D1180" s="50">
        <v>1179</v>
      </c>
      <c r="F1180" s="49" t="s">
        <v>46</v>
      </c>
      <c r="G1180" s="49" t="s">
        <v>2001</v>
      </c>
      <c r="H1180" s="49" t="s">
        <v>813</v>
      </c>
      <c r="K1180" s="49" t="s">
        <v>6460</v>
      </c>
      <c r="L1180" s="49" t="s">
        <v>416</v>
      </c>
      <c r="M1180" s="49" t="s">
        <v>417</v>
      </c>
      <c r="O1180" s="49" t="s">
        <v>2005</v>
      </c>
      <c r="P1180" s="49" t="s">
        <v>2006</v>
      </c>
      <c r="Q1180" s="50">
        <v>3800</v>
      </c>
      <c r="R1180" s="50">
        <v>4180</v>
      </c>
      <c r="S1180" s="49" t="s">
        <v>2007</v>
      </c>
      <c r="T1180" s="49" t="s">
        <v>943</v>
      </c>
      <c r="U1180" s="49" t="s">
        <v>585</v>
      </c>
      <c r="Y1180" s="50">
        <v>1179</v>
      </c>
    </row>
    <row r="1181" spans="1:25" x14ac:dyDescent="0.8">
      <c r="A1181" s="46" t="s">
        <v>7305</v>
      </c>
      <c r="B1181" s="46" t="str">
        <f>IFERROR(IF(A1181="","",A1181&amp;COUNTIF(A$2:A1181,A1181)),"")</f>
        <v>経済・経営34</v>
      </c>
      <c r="C1181" s="49" t="s">
        <v>6445</v>
      </c>
      <c r="D1181" s="50">
        <v>1180</v>
      </c>
      <c r="F1181" s="49" t="s">
        <v>46</v>
      </c>
      <c r="G1181" s="49" t="s">
        <v>2001</v>
      </c>
      <c r="H1181" s="49" t="s">
        <v>813</v>
      </c>
      <c r="K1181" s="49" t="s">
        <v>6461</v>
      </c>
      <c r="L1181" s="49" t="s">
        <v>416</v>
      </c>
      <c r="M1181" s="49" t="s">
        <v>417</v>
      </c>
      <c r="O1181" s="49" t="s">
        <v>2008</v>
      </c>
      <c r="P1181" s="49" t="s">
        <v>2009</v>
      </c>
      <c r="Q1181" s="50">
        <v>8800</v>
      </c>
      <c r="R1181" s="50">
        <v>9680</v>
      </c>
      <c r="S1181" s="49" t="s">
        <v>2010</v>
      </c>
      <c r="T1181" s="49" t="s">
        <v>1084</v>
      </c>
      <c r="U1181" s="49" t="s">
        <v>277</v>
      </c>
      <c r="Y1181" s="50">
        <v>1180</v>
      </c>
    </row>
    <row r="1182" spans="1:25" x14ac:dyDescent="0.8">
      <c r="A1182" s="46" t="s">
        <v>7305</v>
      </c>
      <c r="B1182" s="46" t="str">
        <f>IFERROR(IF(A1182="","",A1182&amp;COUNTIF(A$2:A1182,A1182)),"")</f>
        <v>経済・経営35</v>
      </c>
      <c r="C1182" s="49" t="s">
        <v>6445</v>
      </c>
      <c r="D1182" s="50">
        <v>1181</v>
      </c>
      <c r="F1182" s="49" t="s">
        <v>46</v>
      </c>
      <c r="G1182" s="49" t="s">
        <v>2001</v>
      </c>
      <c r="H1182" s="49" t="s">
        <v>813</v>
      </c>
      <c r="K1182" s="49" t="s">
        <v>6462</v>
      </c>
      <c r="L1182" s="49" t="s">
        <v>517</v>
      </c>
      <c r="M1182" s="49" t="s">
        <v>518</v>
      </c>
      <c r="O1182" s="49" t="s">
        <v>6463</v>
      </c>
      <c r="P1182" s="49" t="s">
        <v>6464</v>
      </c>
      <c r="Q1182" s="50">
        <v>3200</v>
      </c>
      <c r="R1182" s="50">
        <v>3520</v>
      </c>
      <c r="S1182" s="49" t="s">
        <v>6465</v>
      </c>
      <c r="T1182" s="49" t="s">
        <v>5063</v>
      </c>
      <c r="U1182" s="49" t="s">
        <v>1197</v>
      </c>
      <c r="V1182" s="49" t="s">
        <v>2383</v>
      </c>
      <c r="Y1182" s="50">
        <v>1181</v>
      </c>
    </row>
    <row r="1183" spans="1:25" x14ac:dyDescent="0.8">
      <c r="A1183" s="46" t="s">
        <v>7305</v>
      </c>
      <c r="B1183" s="46" t="str">
        <f>IFERROR(IF(A1183="","",A1183&amp;COUNTIF(A$2:A1183,A1183)),"")</f>
        <v>経済・経営36</v>
      </c>
      <c r="C1183" s="49" t="s">
        <v>6445</v>
      </c>
      <c r="D1183" s="50">
        <v>1182</v>
      </c>
      <c r="F1183" s="49" t="s">
        <v>46</v>
      </c>
      <c r="G1183" s="49" t="s">
        <v>2001</v>
      </c>
      <c r="H1183" s="49" t="s">
        <v>813</v>
      </c>
      <c r="K1183" s="49" t="s">
        <v>6466</v>
      </c>
      <c r="L1183" s="49" t="s">
        <v>151</v>
      </c>
      <c r="M1183" s="49" t="s">
        <v>152</v>
      </c>
      <c r="O1183" s="49" t="s">
        <v>818</v>
      </c>
      <c r="P1183" s="49" t="s">
        <v>6467</v>
      </c>
      <c r="Q1183" s="50">
        <v>3400</v>
      </c>
      <c r="R1183" s="50">
        <v>3740</v>
      </c>
      <c r="S1183" s="49" t="s">
        <v>819</v>
      </c>
      <c r="T1183" s="49" t="s">
        <v>94</v>
      </c>
      <c r="U1183" s="49" t="s">
        <v>2714</v>
      </c>
      <c r="Y1183" s="50">
        <v>1182</v>
      </c>
    </row>
    <row r="1184" spans="1:25" x14ac:dyDescent="0.8">
      <c r="A1184" s="46" t="s">
        <v>7305</v>
      </c>
      <c r="B1184" s="46" t="str">
        <f>IFERROR(IF(A1184="","",A1184&amp;COUNTIF(A$2:A1184,A1184)),"")</f>
        <v>経済・経営37</v>
      </c>
      <c r="C1184" s="49" t="s">
        <v>6445</v>
      </c>
      <c r="D1184" s="50">
        <v>1183</v>
      </c>
      <c r="F1184" s="49" t="s">
        <v>46</v>
      </c>
      <c r="G1184" s="49" t="s">
        <v>2001</v>
      </c>
      <c r="H1184" s="49" t="s">
        <v>813</v>
      </c>
      <c r="K1184" s="49" t="s">
        <v>6468</v>
      </c>
      <c r="L1184" s="49" t="s">
        <v>151</v>
      </c>
      <c r="M1184" s="49" t="s">
        <v>152</v>
      </c>
      <c r="O1184" s="49" t="s">
        <v>820</v>
      </c>
      <c r="P1184" s="49" t="s">
        <v>6469</v>
      </c>
      <c r="Q1184" s="50">
        <v>3400</v>
      </c>
      <c r="R1184" s="50">
        <v>3740</v>
      </c>
      <c r="S1184" s="49" t="s">
        <v>821</v>
      </c>
      <c r="T1184" s="49" t="s">
        <v>82</v>
      </c>
      <c r="U1184" s="49" t="s">
        <v>6470</v>
      </c>
      <c r="Y1184" s="50">
        <v>1183</v>
      </c>
    </row>
    <row r="1185" spans="1:25" x14ac:dyDescent="0.8">
      <c r="A1185" s="46" t="s">
        <v>7305</v>
      </c>
      <c r="B1185" s="46" t="str">
        <f>IFERROR(IF(A1185="","",A1185&amp;COUNTIF(A$2:A1185,A1185)),"")</f>
        <v>経済・経営38</v>
      </c>
      <c r="C1185" s="49" t="s">
        <v>6445</v>
      </c>
      <c r="D1185" s="50">
        <v>1184</v>
      </c>
      <c r="F1185" s="49" t="s">
        <v>46</v>
      </c>
      <c r="G1185" s="49" t="s">
        <v>2001</v>
      </c>
      <c r="H1185" s="49" t="s">
        <v>813</v>
      </c>
      <c r="K1185" s="49" t="s">
        <v>6471</v>
      </c>
      <c r="L1185" s="49" t="s">
        <v>790</v>
      </c>
      <c r="M1185" s="49" t="s">
        <v>791</v>
      </c>
      <c r="O1185" s="49" t="s">
        <v>6472</v>
      </c>
      <c r="P1185" s="49" t="s">
        <v>6473</v>
      </c>
      <c r="Q1185" s="50">
        <v>3500</v>
      </c>
      <c r="R1185" s="50">
        <v>3850</v>
      </c>
      <c r="S1185" s="49" t="s">
        <v>6474</v>
      </c>
      <c r="T1185" s="49" t="s">
        <v>5063</v>
      </c>
      <c r="U1185" s="49" t="s">
        <v>6475</v>
      </c>
      <c r="V1185" s="49" t="s">
        <v>2383</v>
      </c>
      <c r="Y1185" s="50">
        <v>1184</v>
      </c>
    </row>
    <row r="1186" spans="1:25" x14ac:dyDescent="0.8">
      <c r="A1186" s="46" t="s">
        <v>7305</v>
      </c>
      <c r="B1186" s="46" t="str">
        <f>IFERROR(IF(A1186="","",A1186&amp;COUNTIF(A$2:A1186,A1186)),"")</f>
        <v>経済・経営39</v>
      </c>
      <c r="C1186" s="49" t="s">
        <v>6445</v>
      </c>
      <c r="D1186" s="50">
        <v>1185</v>
      </c>
      <c r="F1186" s="49" t="s">
        <v>46</v>
      </c>
      <c r="G1186" s="49" t="s">
        <v>2001</v>
      </c>
      <c r="H1186" s="49" t="s">
        <v>813</v>
      </c>
      <c r="K1186" s="49" t="s">
        <v>6476</v>
      </c>
      <c r="L1186" s="49" t="s">
        <v>790</v>
      </c>
      <c r="M1186" s="49" t="s">
        <v>791</v>
      </c>
      <c r="O1186" s="49" t="s">
        <v>6477</v>
      </c>
      <c r="P1186" s="49" t="s">
        <v>6478</v>
      </c>
      <c r="Q1186" s="50">
        <v>4000</v>
      </c>
      <c r="R1186" s="50">
        <v>4400</v>
      </c>
      <c r="S1186" s="49" t="s">
        <v>6479</v>
      </c>
      <c r="T1186" s="49" t="s">
        <v>5063</v>
      </c>
      <c r="U1186" s="49" t="s">
        <v>6480</v>
      </c>
      <c r="V1186" s="49" t="s">
        <v>2383</v>
      </c>
      <c r="Y1186" s="50">
        <v>1185</v>
      </c>
    </row>
    <row r="1187" spans="1:25" x14ac:dyDescent="0.8">
      <c r="A1187" s="46" t="s">
        <v>7305</v>
      </c>
      <c r="B1187" s="46" t="str">
        <f>IFERROR(IF(A1187="","",A1187&amp;COUNTIF(A$2:A1187,A1187)),"")</f>
        <v>経済・経営40</v>
      </c>
      <c r="C1187" s="49" t="s">
        <v>6445</v>
      </c>
      <c r="D1187" s="50">
        <v>1186</v>
      </c>
      <c r="F1187" s="49" t="s">
        <v>46</v>
      </c>
      <c r="G1187" s="49" t="s">
        <v>2001</v>
      </c>
      <c r="H1187" s="49" t="s">
        <v>813</v>
      </c>
      <c r="K1187" s="49" t="s">
        <v>6481</v>
      </c>
      <c r="L1187" s="49" t="s">
        <v>790</v>
      </c>
      <c r="M1187" s="49" t="s">
        <v>791</v>
      </c>
      <c r="O1187" s="49" t="s">
        <v>6482</v>
      </c>
      <c r="P1187" s="49" t="s">
        <v>6483</v>
      </c>
      <c r="Q1187" s="50">
        <v>6000</v>
      </c>
      <c r="R1187" s="50">
        <v>6600</v>
      </c>
      <c r="S1187" s="49" t="s">
        <v>6484</v>
      </c>
      <c r="T1187" s="49" t="s">
        <v>245</v>
      </c>
      <c r="U1187" s="49" t="s">
        <v>6485</v>
      </c>
      <c r="V1187" s="49" t="s">
        <v>2383</v>
      </c>
      <c r="Y1187" s="50">
        <v>1186</v>
      </c>
    </row>
    <row r="1188" spans="1:25" x14ac:dyDescent="0.8">
      <c r="A1188" s="46" t="s">
        <v>7305</v>
      </c>
      <c r="B1188" s="46" t="str">
        <f>IFERROR(IF(A1188="","",A1188&amp;COUNTIF(A$2:A1188,A1188)),"")</f>
        <v>経済・経営41</v>
      </c>
      <c r="C1188" s="49" t="s">
        <v>6445</v>
      </c>
      <c r="D1188" s="50">
        <v>1187</v>
      </c>
      <c r="F1188" s="49" t="s">
        <v>46</v>
      </c>
      <c r="G1188" s="49" t="s">
        <v>2001</v>
      </c>
      <c r="H1188" s="49" t="s">
        <v>813</v>
      </c>
      <c r="K1188" s="49" t="s">
        <v>6486</v>
      </c>
      <c r="L1188" s="49" t="s">
        <v>790</v>
      </c>
      <c r="M1188" s="49" t="s">
        <v>791</v>
      </c>
      <c r="O1188" s="49" t="s">
        <v>6487</v>
      </c>
      <c r="P1188" s="49" t="s">
        <v>6488</v>
      </c>
      <c r="Q1188" s="50">
        <v>4600</v>
      </c>
      <c r="R1188" s="50">
        <v>5060</v>
      </c>
      <c r="S1188" s="49" t="s">
        <v>6489</v>
      </c>
      <c r="T1188" s="49" t="s">
        <v>5063</v>
      </c>
      <c r="U1188" s="49" t="s">
        <v>6475</v>
      </c>
      <c r="V1188" s="49" t="s">
        <v>2383</v>
      </c>
      <c r="Y1188" s="50">
        <v>1187</v>
      </c>
    </row>
    <row r="1189" spans="1:25" x14ac:dyDescent="0.8">
      <c r="A1189" s="46" t="s">
        <v>7305</v>
      </c>
      <c r="B1189" s="46" t="str">
        <f>IFERROR(IF(A1189="","",A1189&amp;COUNTIF(A$2:A1189,A1189)),"")</f>
        <v>経済・経営42</v>
      </c>
      <c r="C1189" s="49" t="s">
        <v>6445</v>
      </c>
      <c r="D1189" s="50">
        <v>1188</v>
      </c>
      <c r="F1189" s="49" t="s">
        <v>46</v>
      </c>
      <c r="G1189" s="49" t="s">
        <v>2001</v>
      </c>
      <c r="H1189" s="49" t="s">
        <v>813</v>
      </c>
      <c r="K1189" s="49" t="s">
        <v>6490</v>
      </c>
      <c r="L1189" s="49" t="s">
        <v>790</v>
      </c>
      <c r="M1189" s="49" t="s">
        <v>791</v>
      </c>
      <c r="O1189" s="49" t="s">
        <v>6491</v>
      </c>
      <c r="P1189" s="49" t="s">
        <v>6492</v>
      </c>
      <c r="Q1189" s="50">
        <v>4200</v>
      </c>
      <c r="R1189" s="50">
        <v>4620</v>
      </c>
      <c r="S1189" s="49" t="s">
        <v>6493</v>
      </c>
      <c r="T1189" s="49" t="s">
        <v>5063</v>
      </c>
      <c r="U1189" s="49" t="s">
        <v>6494</v>
      </c>
      <c r="V1189" s="49" t="s">
        <v>2383</v>
      </c>
      <c r="Y1189" s="50">
        <v>1188</v>
      </c>
    </row>
    <row r="1190" spans="1:25" x14ac:dyDescent="0.8">
      <c r="A1190" s="46" t="s">
        <v>7305</v>
      </c>
      <c r="B1190" s="46" t="str">
        <f>IFERROR(IF(A1190="","",A1190&amp;COUNTIF(A$2:A1190,A1190)),"")</f>
        <v>経済・経営43</v>
      </c>
      <c r="C1190" s="49" t="s">
        <v>6445</v>
      </c>
      <c r="D1190" s="50">
        <v>1189</v>
      </c>
      <c r="F1190" s="49" t="s">
        <v>46</v>
      </c>
      <c r="G1190" s="49" t="s">
        <v>2001</v>
      </c>
      <c r="H1190" s="49" t="s">
        <v>813</v>
      </c>
      <c r="K1190" s="49" t="s">
        <v>6495</v>
      </c>
      <c r="L1190" s="49" t="s">
        <v>263</v>
      </c>
      <c r="M1190" s="49" t="s">
        <v>264</v>
      </c>
      <c r="O1190" s="49" t="s">
        <v>823</v>
      </c>
      <c r="P1190" s="49" t="s">
        <v>824</v>
      </c>
      <c r="Q1190" s="50">
        <v>9800</v>
      </c>
      <c r="R1190" s="50">
        <v>10780</v>
      </c>
      <c r="S1190" s="49" t="s">
        <v>825</v>
      </c>
      <c r="T1190" s="49" t="s">
        <v>130</v>
      </c>
      <c r="U1190" s="49" t="s">
        <v>590</v>
      </c>
      <c r="Y1190" s="50">
        <v>1189</v>
      </c>
    </row>
    <row r="1191" spans="1:25" x14ac:dyDescent="0.8">
      <c r="A1191" s="46" t="s">
        <v>7305</v>
      </c>
      <c r="B1191" s="46" t="str">
        <f>IFERROR(IF(A1191="","",A1191&amp;COUNTIF(A$2:A1191,A1191)),"")</f>
        <v>経済・経営44</v>
      </c>
      <c r="C1191" s="49" t="s">
        <v>6445</v>
      </c>
      <c r="D1191" s="50">
        <v>1190</v>
      </c>
      <c r="F1191" s="49" t="s">
        <v>46</v>
      </c>
      <c r="G1191" s="49" t="s">
        <v>2001</v>
      </c>
      <c r="H1191" s="49" t="s">
        <v>813</v>
      </c>
      <c r="K1191" s="49" t="s">
        <v>6496</v>
      </c>
      <c r="L1191" s="49" t="s">
        <v>828</v>
      </c>
      <c r="M1191" s="49" t="s">
        <v>829</v>
      </c>
      <c r="O1191" s="49" t="s">
        <v>830</v>
      </c>
      <c r="P1191" s="49" t="s">
        <v>831</v>
      </c>
      <c r="Q1191" s="50">
        <v>4500</v>
      </c>
      <c r="R1191" s="50">
        <v>4950</v>
      </c>
      <c r="S1191" s="49" t="s">
        <v>832</v>
      </c>
      <c r="T1191" s="49" t="s">
        <v>148</v>
      </c>
      <c r="U1191" s="49" t="s">
        <v>833</v>
      </c>
      <c r="Y1191" s="50">
        <v>1190</v>
      </c>
    </row>
    <row r="1192" spans="1:25" x14ac:dyDescent="0.8">
      <c r="A1192" s="46" t="s">
        <v>7305</v>
      </c>
      <c r="B1192" s="46" t="str">
        <f>IFERROR(IF(A1192="","",A1192&amp;COUNTIF(A$2:A1192,A1192)),"")</f>
        <v>経済・経営45</v>
      </c>
      <c r="C1192" s="49" t="s">
        <v>6497</v>
      </c>
      <c r="D1192" s="50">
        <v>1191</v>
      </c>
      <c r="F1192" s="49" t="s">
        <v>46</v>
      </c>
      <c r="G1192" s="49" t="s">
        <v>2001</v>
      </c>
      <c r="H1192" s="49" t="s">
        <v>813</v>
      </c>
      <c r="K1192" s="49" t="s">
        <v>6498</v>
      </c>
      <c r="L1192" s="49" t="s">
        <v>828</v>
      </c>
      <c r="M1192" s="49" t="s">
        <v>829</v>
      </c>
      <c r="O1192" s="49" t="s">
        <v>834</v>
      </c>
      <c r="P1192" s="49" t="s">
        <v>835</v>
      </c>
      <c r="Q1192" s="50">
        <v>3600</v>
      </c>
      <c r="R1192" s="50">
        <v>3960</v>
      </c>
      <c r="S1192" s="49" t="s">
        <v>836</v>
      </c>
      <c r="T1192" s="49" t="s">
        <v>107</v>
      </c>
      <c r="U1192" s="49" t="s">
        <v>837</v>
      </c>
      <c r="Y1192" s="50">
        <v>1191</v>
      </c>
    </row>
    <row r="1193" spans="1:25" x14ac:dyDescent="0.8">
      <c r="A1193" s="46" t="s">
        <v>7305</v>
      </c>
      <c r="B1193" s="46" t="str">
        <f>IFERROR(IF(A1193="","",A1193&amp;COUNTIF(A$2:A1193,A1193)),"")</f>
        <v>経済・経営46</v>
      </c>
      <c r="C1193" s="49" t="s">
        <v>6497</v>
      </c>
      <c r="D1193" s="50">
        <v>1192</v>
      </c>
      <c r="F1193" s="49" t="s">
        <v>46</v>
      </c>
      <c r="G1193" s="49" t="s">
        <v>2001</v>
      </c>
      <c r="H1193" s="49" t="s">
        <v>813</v>
      </c>
      <c r="K1193" s="49" t="s">
        <v>6499</v>
      </c>
      <c r="L1193" s="49" t="s">
        <v>828</v>
      </c>
      <c r="M1193" s="49" t="s">
        <v>829</v>
      </c>
      <c r="O1193" s="49" t="s">
        <v>838</v>
      </c>
      <c r="P1193" s="49" t="s">
        <v>839</v>
      </c>
      <c r="Q1193" s="50">
        <v>5000</v>
      </c>
      <c r="R1193" s="50">
        <v>5500</v>
      </c>
      <c r="S1193" s="49" t="s">
        <v>840</v>
      </c>
      <c r="T1193" s="49" t="s">
        <v>122</v>
      </c>
      <c r="U1193" s="49" t="s">
        <v>327</v>
      </c>
      <c r="Y1193" s="50">
        <v>1192</v>
      </c>
    </row>
    <row r="1194" spans="1:25" x14ac:dyDescent="0.8">
      <c r="A1194" s="46" t="s">
        <v>7305</v>
      </c>
      <c r="B1194" s="46" t="str">
        <f>IFERROR(IF(A1194="","",A1194&amp;COUNTIF(A$2:A1194,A1194)),"")</f>
        <v>経済・経営47</v>
      </c>
      <c r="C1194" s="49" t="s">
        <v>6497</v>
      </c>
      <c r="D1194" s="50">
        <v>1193</v>
      </c>
      <c r="F1194" s="49" t="s">
        <v>46</v>
      </c>
      <c r="G1194" s="49" t="s">
        <v>2001</v>
      </c>
      <c r="H1194" s="49" t="s">
        <v>813</v>
      </c>
      <c r="K1194" s="49" t="s">
        <v>6500</v>
      </c>
      <c r="L1194" s="49" t="s">
        <v>828</v>
      </c>
      <c r="M1194" s="49" t="s">
        <v>829</v>
      </c>
      <c r="O1194" s="49" t="s">
        <v>2013</v>
      </c>
      <c r="P1194" s="49" t="s">
        <v>2014</v>
      </c>
      <c r="Q1194" s="50">
        <v>5600</v>
      </c>
      <c r="R1194" s="50">
        <v>6160</v>
      </c>
      <c r="S1194" s="49" t="s">
        <v>2015</v>
      </c>
      <c r="T1194" s="49" t="s">
        <v>1040</v>
      </c>
      <c r="U1194" s="49" t="s">
        <v>1390</v>
      </c>
      <c r="Y1194" s="50">
        <v>1193</v>
      </c>
    </row>
    <row r="1195" spans="1:25" x14ac:dyDescent="0.8">
      <c r="A1195" s="46" t="s">
        <v>7305</v>
      </c>
      <c r="B1195" s="46" t="str">
        <f>IFERROR(IF(A1195="","",A1195&amp;COUNTIF(A$2:A1195,A1195)),"")</f>
        <v>経済・経営48</v>
      </c>
      <c r="C1195" s="49" t="s">
        <v>6497</v>
      </c>
      <c r="D1195" s="50">
        <v>1194</v>
      </c>
      <c r="F1195" s="49" t="s">
        <v>46</v>
      </c>
      <c r="G1195" s="49" t="s">
        <v>2001</v>
      </c>
      <c r="H1195" s="49" t="s">
        <v>813</v>
      </c>
      <c r="K1195" s="49" t="s">
        <v>6501</v>
      </c>
      <c r="L1195" s="49" t="s">
        <v>828</v>
      </c>
      <c r="M1195" s="49" t="s">
        <v>829</v>
      </c>
      <c r="O1195" s="49" t="s">
        <v>2016</v>
      </c>
      <c r="P1195" s="49" t="s">
        <v>2017</v>
      </c>
      <c r="Q1195" s="50">
        <v>5400</v>
      </c>
      <c r="R1195" s="50">
        <v>5940</v>
      </c>
      <c r="S1195" s="49" t="s">
        <v>2018</v>
      </c>
      <c r="T1195" s="49" t="s">
        <v>1333</v>
      </c>
      <c r="U1195" s="49" t="s">
        <v>2019</v>
      </c>
      <c r="Y1195" s="50">
        <v>1194</v>
      </c>
    </row>
    <row r="1196" spans="1:25" x14ac:dyDescent="0.8">
      <c r="A1196" s="46" t="s">
        <v>7305</v>
      </c>
      <c r="B1196" s="46" t="str">
        <f>IFERROR(IF(A1196="","",A1196&amp;COUNTIF(A$2:A1196,A1196)),"")</f>
        <v>経済・経営49</v>
      </c>
      <c r="C1196" s="49" t="s">
        <v>6497</v>
      </c>
      <c r="D1196" s="50">
        <v>1195</v>
      </c>
      <c r="F1196" s="49" t="s">
        <v>46</v>
      </c>
      <c r="G1196" s="49" t="s">
        <v>2001</v>
      </c>
      <c r="H1196" s="49" t="s">
        <v>813</v>
      </c>
      <c r="K1196" s="49" t="s">
        <v>6502</v>
      </c>
      <c r="L1196" s="49" t="s">
        <v>841</v>
      </c>
      <c r="M1196" s="49" t="s">
        <v>842</v>
      </c>
      <c r="O1196" s="49" t="s">
        <v>6503</v>
      </c>
      <c r="P1196" s="49" t="s">
        <v>6504</v>
      </c>
      <c r="Q1196" s="50">
        <v>5454</v>
      </c>
      <c r="R1196" s="50">
        <v>5999</v>
      </c>
      <c r="S1196" s="49" t="s">
        <v>6505</v>
      </c>
      <c r="T1196" s="49" t="s">
        <v>6506</v>
      </c>
      <c r="U1196" s="49" t="s">
        <v>6507</v>
      </c>
      <c r="V1196" s="49" t="s">
        <v>2383</v>
      </c>
      <c r="Y1196" s="50">
        <v>1195</v>
      </c>
    </row>
    <row r="1197" spans="1:25" x14ac:dyDescent="0.8">
      <c r="A1197" s="46" t="s">
        <v>7305</v>
      </c>
      <c r="B1197" s="46" t="str">
        <f>IFERROR(IF(A1197="","",A1197&amp;COUNTIF(A$2:A1197,A1197)),"")</f>
        <v>経済・経営50</v>
      </c>
      <c r="C1197" s="49" t="s">
        <v>6497</v>
      </c>
      <c r="D1197" s="50">
        <v>1196</v>
      </c>
      <c r="F1197" s="49" t="s">
        <v>46</v>
      </c>
      <c r="G1197" s="49" t="s">
        <v>2001</v>
      </c>
      <c r="H1197" s="49" t="s">
        <v>813</v>
      </c>
      <c r="K1197" s="49" t="s">
        <v>6508</v>
      </c>
      <c r="L1197" s="49" t="s">
        <v>841</v>
      </c>
      <c r="M1197" s="49" t="s">
        <v>842</v>
      </c>
      <c r="O1197" s="49" t="s">
        <v>6509</v>
      </c>
      <c r="P1197" s="49" t="s">
        <v>6510</v>
      </c>
      <c r="Q1197" s="50">
        <v>2727</v>
      </c>
      <c r="R1197" s="50">
        <v>3000</v>
      </c>
      <c r="S1197" s="49" t="s">
        <v>6511</v>
      </c>
      <c r="T1197" s="49" t="s">
        <v>5063</v>
      </c>
      <c r="U1197" s="49" t="s">
        <v>176</v>
      </c>
      <c r="V1197" s="49" t="s">
        <v>2383</v>
      </c>
      <c r="Y1197" s="50">
        <v>1196</v>
      </c>
    </row>
    <row r="1198" spans="1:25" x14ac:dyDescent="0.8">
      <c r="A1198" s="46" t="s">
        <v>7305</v>
      </c>
      <c r="B1198" s="46" t="str">
        <f>IFERROR(IF(A1198="","",A1198&amp;COUNTIF(A$2:A1198,A1198)),"")</f>
        <v>経済・経営51</v>
      </c>
      <c r="C1198" s="49" t="s">
        <v>6497</v>
      </c>
      <c r="D1198" s="50">
        <v>1197</v>
      </c>
      <c r="F1198" s="49" t="s">
        <v>46</v>
      </c>
      <c r="G1198" s="49" t="s">
        <v>2001</v>
      </c>
      <c r="H1198" s="49" t="s">
        <v>813</v>
      </c>
      <c r="K1198" s="49" t="s">
        <v>6512</v>
      </c>
      <c r="L1198" s="49" t="s">
        <v>159</v>
      </c>
      <c r="M1198" s="49" t="s">
        <v>160</v>
      </c>
      <c r="O1198" s="49" t="s">
        <v>6513</v>
      </c>
      <c r="P1198" s="49" t="s">
        <v>6514</v>
      </c>
      <c r="Q1198" s="50">
        <v>22000</v>
      </c>
      <c r="R1198" s="50">
        <v>24200</v>
      </c>
      <c r="S1198" s="49" t="s">
        <v>6515</v>
      </c>
      <c r="T1198" s="49" t="s">
        <v>5063</v>
      </c>
      <c r="U1198" s="49" t="s">
        <v>121</v>
      </c>
      <c r="V1198" s="49" t="s">
        <v>2383</v>
      </c>
      <c r="Y1198" s="50">
        <v>1197</v>
      </c>
    </row>
    <row r="1199" spans="1:25" x14ac:dyDescent="0.8">
      <c r="A1199" s="46" t="s">
        <v>7305</v>
      </c>
      <c r="B1199" s="46" t="str">
        <f>IFERROR(IF(A1199="","",A1199&amp;COUNTIF(A$2:A1199,A1199)),"")</f>
        <v>経済・経営52</v>
      </c>
      <c r="C1199" s="49" t="s">
        <v>6497</v>
      </c>
      <c r="D1199" s="50">
        <v>1198</v>
      </c>
      <c r="F1199" s="49" t="s">
        <v>46</v>
      </c>
      <c r="G1199" s="49" t="s">
        <v>2001</v>
      </c>
      <c r="H1199" s="49" t="s">
        <v>813</v>
      </c>
      <c r="K1199" s="49" t="s">
        <v>6516</v>
      </c>
      <c r="L1199" s="49" t="s">
        <v>159</v>
      </c>
      <c r="M1199" s="49" t="s">
        <v>160</v>
      </c>
      <c r="O1199" s="49" t="s">
        <v>2021</v>
      </c>
      <c r="P1199" s="49" t="s">
        <v>2022</v>
      </c>
      <c r="Q1199" s="50">
        <v>8500</v>
      </c>
      <c r="R1199" s="50">
        <v>9350</v>
      </c>
      <c r="S1199" s="49" t="s">
        <v>2023</v>
      </c>
      <c r="T1199" s="49" t="s">
        <v>1100</v>
      </c>
      <c r="U1199" s="49" t="s">
        <v>2024</v>
      </c>
      <c r="Y1199" s="50">
        <v>1198</v>
      </c>
    </row>
    <row r="1200" spans="1:25" x14ac:dyDescent="0.8">
      <c r="A1200" s="46" t="s">
        <v>7305</v>
      </c>
      <c r="B1200" s="46" t="str">
        <f>IFERROR(IF(A1200="","",A1200&amp;COUNTIF(A$2:A1200,A1200)),"")</f>
        <v>経済・経営53</v>
      </c>
      <c r="C1200" s="49" t="s">
        <v>6497</v>
      </c>
      <c r="D1200" s="50">
        <v>1199</v>
      </c>
      <c r="F1200" s="49" t="s">
        <v>46</v>
      </c>
      <c r="G1200" s="49" t="s">
        <v>2001</v>
      </c>
      <c r="H1200" s="49" t="s">
        <v>813</v>
      </c>
      <c r="K1200" s="49" t="s">
        <v>6517</v>
      </c>
      <c r="L1200" s="49" t="s">
        <v>159</v>
      </c>
      <c r="M1200" s="49" t="s">
        <v>160</v>
      </c>
      <c r="O1200" s="49" t="s">
        <v>2025</v>
      </c>
      <c r="P1200" s="49" t="s">
        <v>2026</v>
      </c>
      <c r="Q1200" s="50">
        <v>7800</v>
      </c>
      <c r="R1200" s="50">
        <v>8580</v>
      </c>
      <c r="S1200" s="49" t="s">
        <v>2027</v>
      </c>
      <c r="T1200" s="49" t="s">
        <v>1010</v>
      </c>
      <c r="U1200" s="49" t="s">
        <v>673</v>
      </c>
      <c r="Y1200" s="50">
        <v>1199</v>
      </c>
    </row>
    <row r="1201" spans="1:25" x14ac:dyDescent="0.8">
      <c r="A1201" s="46" t="s">
        <v>7305</v>
      </c>
      <c r="B1201" s="46" t="str">
        <f>IFERROR(IF(A1201="","",A1201&amp;COUNTIF(A$2:A1201,A1201)),"")</f>
        <v>経済・経営54</v>
      </c>
      <c r="C1201" s="49" t="s">
        <v>6497</v>
      </c>
      <c r="D1201" s="50">
        <v>1200</v>
      </c>
      <c r="F1201" s="49" t="s">
        <v>46</v>
      </c>
      <c r="G1201" s="49" t="s">
        <v>2001</v>
      </c>
      <c r="H1201" s="49" t="s">
        <v>813</v>
      </c>
      <c r="K1201" s="49" t="s">
        <v>6518</v>
      </c>
      <c r="L1201" s="49" t="s">
        <v>159</v>
      </c>
      <c r="M1201" s="49" t="s">
        <v>160</v>
      </c>
      <c r="O1201" s="49" t="s">
        <v>2028</v>
      </c>
      <c r="P1201" s="49" t="s">
        <v>2029</v>
      </c>
      <c r="Q1201" s="50">
        <v>22000</v>
      </c>
      <c r="R1201" s="50">
        <v>24200</v>
      </c>
      <c r="S1201" s="49" t="s">
        <v>2030</v>
      </c>
      <c r="T1201" s="49" t="s">
        <v>1040</v>
      </c>
      <c r="U1201" s="49" t="s">
        <v>1106</v>
      </c>
      <c r="Y1201" s="50">
        <v>1200</v>
      </c>
    </row>
    <row r="1202" spans="1:25" x14ac:dyDescent="0.8">
      <c r="A1202" s="46" t="s">
        <v>7308</v>
      </c>
      <c r="B1202" s="46" t="str">
        <f>IFERROR(IF(A1202="","",A1202&amp;COUNTIF(A$2:A1202,A1202)),"")</f>
        <v>文学44</v>
      </c>
      <c r="C1202" s="49" t="s">
        <v>6497</v>
      </c>
      <c r="D1202" s="50">
        <v>1201</v>
      </c>
      <c r="F1202" s="49" t="s">
        <v>48</v>
      </c>
      <c r="G1202" s="49" t="s">
        <v>2032</v>
      </c>
      <c r="H1202" s="49" t="s">
        <v>843</v>
      </c>
      <c r="K1202" s="49" t="s">
        <v>6519</v>
      </c>
      <c r="L1202" s="49" t="s">
        <v>542</v>
      </c>
      <c r="M1202" s="49" t="s">
        <v>543</v>
      </c>
      <c r="O1202" s="49" t="s">
        <v>2033</v>
      </c>
      <c r="P1202" s="49" t="s">
        <v>6520</v>
      </c>
      <c r="Q1202" s="50">
        <v>4800</v>
      </c>
      <c r="R1202" s="50">
        <v>5280</v>
      </c>
      <c r="S1202" s="49" t="s">
        <v>2034</v>
      </c>
      <c r="T1202" s="49" t="s">
        <v>1486</v>
      </c>
      <c r="U1202" s="49" t="s">
        <v>117</v>
      </c>
      <c r="Y1202" s="50">
        <v>1201</v>
      </c>
    </row>
    <row r="1203" spans="1:25" x14ac:dyDescent="0.8">
      <c r="A1203" s="46" t="s">
        <v>7308</v>
      </c>
      <c r="B1203" s="46" t="str">
        <f>IFERROR(IF(A1203="","",A1203&amp;COUNTIF(A$2:A1203,A1203)),"")</f>
        <v>文学45</v>
      </c>
      <c r="C1203" s="49" t="s">
        <v>6497</v>
      </c>
      <c r="D1203" s="50">
        <v>1202</v>
      </c>
      <c r="F1203" s="49" t="s">
        <v>48</v>
      </c>
      <c r="G1203" s="49" t="s">
        <v>2032</v>
      </c>
      <c r="H1203" s="49" t="s">
        <v>843</v>
      </c>
      <c r="K1203" s="49" t="s">
        <v>6521</v>
      </c>
      <c r="L1203" s="49" t="s">
        <v>542</v>
      </c>
      <c r="M1203" s="49" t="s">
        <v>543</v>
      </c>
      <c r="O1203" s="49" t="s">
        <v>2035</v>
      </c>
      <c r="P1203" s="49" t="s">
        <v>6522</v>
      </c>
      <c r="Q1203" s="50">
        <v>6000</v>
      </c>
      <c r="R1203" s="50">
        <v>6600</v>
      </c>
      <c r="S1203" s="49" t="s">
        <v>2036</v>
      </c>
      <c r="T1203" s="49" t="s">
        <v>1045</v>
      </c>
      <c r="U1203" s="49" t="s">
        <v>2037</v>
      </c>
      <c r="Y1203" s="50">
        <v>1202</v>
      </c>
    </row>
    <row r="1204" spans="1:25" x14ac:dyDescent="0.8">
      <c r="A1204" s="46" t="s">
        <v>7308</v>
      </c>
      <c r="B1204" s="46" t="str">
        <f>IFERROR(IF(A1204="","",A1204&amp;COUNTIF(A$2:A1204,A1204)),"")</f>
        <v>文学46</v>
      </c>
      <c r="C1204" s="49" t="s">
        <v>6497</v>
      </c>
      <c r="D1204" s="50">
        <v>1203</v>
      </c>
      <c r="F1204" s="49" t="s">
        <v>48</v>
      </c>
      <c r="G1204" s="49" t="s">
        <v>2032</v>
      </c>
      <c r="H1204" s="49" t="s">
        <v>843</v>
      </c>
      <c r="K1204" s="49" t="s">
        <v>6523</v>
      </c>
      <c r="L1204" s="49" t="s">
        <v>72</v>
      </c>
      <c r="M1204" s="49" t="s">
        <v>73</v>
      </c>
      <c r="O1204" s="49" t="s">
        <v>6524</v>
      </c>
      <c r="P1204" s="49" t="s">
        <v>6525</v>
      </c>
      <c r="Q1204" s="50">
        <v>9000</v>
      </c>
      <c r="R1204" s="50">
        <v>9900</v>
      </c>
      <c r="S1204" s="49" t="s">
        <v>6526</v>
      </c>
      <c r="T1204" s="49" t="s">
        <v>107</v>
      </c>
      <c r="U1204" s="49" t="s">
        <v>171</v>
      </c>
      <c r="V1204" s="49" t="s">
        <v>2383</v>
      </c>
      <c r="Y1204" s="50">
        <v>1203</v>
      </c>
    </row>
    <row r="1205" spans="1:25" x14ac:dyDescent="0.8">
      <c r="A1205" s="46" t="s">
        <v>7308</v>
      </c>
      <c r="B1205" s="46" t="str">
        <f>IFERROR(IF(A1205="","",A1205&amp;COUNTIF(A$2:A1205,A1205)),"")</f>
        <v>文学47</v>
      </c>
      <c r="C1205" s="49" t="s">
        <v>6497</v>
      </c>
      <c r="D1205" s="50">
        <v>1204</v>
      </c>
      <c r="F1205" s="49" t="s">
        <v>48</v>
      </c>
      <c r="G1205" s="49" t="s">
        <v>2032</v>
      </c>
      <c r="H1205" s="49" t="s">
        <v>843</v>
      </c>
      <c r="K1205" s="49" t="s">
        <v>6527</v>
      </c>
      <c r="L1205" s="49" t="s">
        <v>844</v>
      </c>
      <c r="M1205" s="49" t="s">
        <v>845</v>
      </c>
      <c r="O1205" s="49" t="s">
        <v>6528</v>
      </c>
      <c r="P1205" s="49" t="s">
        <v>6529</v>
      </c>
      <c r="Q1205" s="50">
        <v>13000</v>
      </c>
      <c r="R1205" s="50">
        <v>14300</v>
      </c>
      <c r="S1205" s="49" t="s">
        <v>6530</v>
      </c>
      <c r="T1205" s="49" t="s">
        <v>635</v>
      </c>
      <c r="U1205" s="49" t="s">
        <v>6531</v>
      </c>
      <c r="V1205" s="49" t="s">
        <v>2383</v>
      </c>
      <c r="Y1205" s="50">
        <v>1204</v>
      </c>
    </row>
    <row r="1206" spans="1:25" x14ac:dyDescent="0.8">
      <c r="A1206" s="46" t="s">
        <v>7308</v>
      </c>
      <c r="B1206" s="46" t="str">
        <f>IFERROR(IF(A1206="","",A1206&amp;COUNTIF(A$2:A1206,A1206)),"")</f>
        <v>文学48</v>
      </c>
      <c r="C1206" s="49" t="s">
        <v>6497</v>
      </c>
      <c r="D1206" s="50">
        <v>1205</v>
      </c>
      <c r="F1206" s="49" t="s">
        <v>48</v>
      </c>
      <c r="G1206" s="49" t="s">
        <v>2032</v>
      </c>
      <c r="H1206" s="49" t="s">
        <v>843</v>
      </c>
      <c r="K1206" s="49" t="s">
        <v>6532</v>
      </c>
      <c r="L1206" s="49" t="s">
        <v>844</v>
      </c>
      <c r="M1206" s="49" t="s">
        <v>845</v>
      </c>
      <c r="O1206" s="49" t="s">
        <v>6533</v>
      </c>
      <c r="P1206" s="49" t="s">
        <v>6534</v>
      </c>
      <c r="Q1206" s="50">
        <v>18000</v>
      </c>
      <c r="R1206" s="50">
        <v>19800</v>
      </c>
      <c r="S1206" s="49" t="s">
        <v>6535</v>
      </c>
      <c r="T1206" s="49" t="s">
        <v>6536</v>
      </c>
      <c r="U1206" s="49" t="s">
        <v>6537</v>
      </c>
      <c r="V1206" s="49" t="s">
        <v>2383</v>
      </c>
      <c r="Y1206" s="50">
        <v>1205</v>
      </c>
    </row>
    <row r="1207" spans="1:25" x14ac:dyDescent="0.8">
      <c r="A1207" s="46" t="s">
        <v>7308</v>
      </c>
      <c r="B1207" s="46" t="str">
        <f>IFERROR(IF(A1207="","",A1207&amp;COUNTIF(A$2:A1207,A1207)),"")</f>
        <v>文学49</v>
      </c>
      <c r="C1207" s="49" t="s">
        <v>6538</v>
      </c>
      <c r="D1207" s="50">
        <v>1206</v>
      </c>
      <c r="F1207" s="49" t="s">
        <v>48</v>
      </c>
      <c r="G1207" s="49" t="s">
        <v>2032</v>
      </c>
      <c r="H1207" s="49" t="s">
        <v>843</v>
      </c>
      <c r="K1207" s="49" t="s">
        <v>6539</v>
      </c>
      <c r="L1207" s="49" t="s">
        <v>844</v>
      </c>
      <c r="M1207" s="49" t="s">
        <v>845</v>
      </c>
      <c r="O1207" s="49" t="s">
        <v>6540</v>
      </c>
      <c r="P1207" s="49" t="s">
        <v>6541</v>
      </c>
      <c r="Q1207" s="50">
        <v>18000</v>
      </c>
      <c r="R1207" s="50">
        <v>19800</v>
      </c>
      <c r="S1207" s="49" t="s">
        <v>6542</v>
      </c>
      <c r="T1207" s="49" t="s">
        <v>6536</v>
      </c>
      <c r="U1207" s="49" t="s">
        <v>6543</v>
      </c>
      <c r="V1207" s="49" t="s">
        <v>2383</v>
      </c>
      <c r="Y1207" s="50">
        <v>1206</v>
      </c>
    </row>
    <row r="1208" spans="1:25" x14ac:dyDescent="0.8">
      <c r="A1208" s="46" t="s">
        <v>7308</v>
      </c>
      <c r="B1208" s="46" t="str">
        <f>IFERROR(IF(A1208="","",A1208&amp;COUNTIF(A$2:A1208,A1208)),"")</f>
        <v>文学50</v>
      </c>
      <c r="C1208" s="49" t="s">
        <v>6538</v>
      </c>
      <c r="D1208" s="50">
        <v>1207</v>
      </c>
      <c r="F1208" s="49" t="s">
        <v>48</v>
      </c>
      <c r="G1208" s="49" t="s">
        <v>2032</v>
      </c>
      <c r="H1208" s="49" t="s">
        <v>843</v>
      </c>
      <c r="K1208" s="49" t="s">
        <v>6544</v>
      </c>
      <c r="L1208" s="49" t="s">
        <v>449</v>
      </c>
      <c r="M1208" s="49" t="s">
        <v>450</v>
      </c>
      <c r="O1208" s="49" t="s">
        <v>6545</v>
      </c>
      <c r="P1208" s="49" t="s">
        <v>6546</v>
      </c>
      <c r="Q1208" s="50">
        <v>9800</v>
      </c>
      <c r="R1208" s="50">
        <v>10780</v>
      </c>
      <c r="S1208" s="49" t="s">
        <v>6547</v>
      </c>
      <c r="T1208" s="49" t="s">
        <v>148</v>
      </c>
      <c r="U1208" s="49" t="s">
        <v>6548</v>
      </c>
      <c r="V1208" s="49" t="s">
        <v>2383</v>
      </c>
      <c r="Y1208" s="50">
        <v>1207</v>
      </c>
    </row>
    <row r="1209" spans="1:25" x14ac:dyDescent="0.8">
      <c r="A1209" s="46" t="s">
        <v>7308</v>
      </c>
      <c r="B1209" s="46" t="str">
        <f>IFERROR(IF(A1209="","",A1209&amp;COUNTIF(A$2:A1209,A1209)),"")</f>
        <v>文学51</v>
      </c>
      <c r="C1209" s="49" t="s">
        <v>6538</v>
      </c>
      <c r="D1209" s="50">
        <v>1208</v>
      </c>
      <c r="F1209" s="49" t="s">
        <v>48</v>
      </c>
      <c r="G1209" s="49" t="s">
        <v>2032</v>
      </c>
      <c r="H1209" s="49" t="s">
        <v>843</v>
      </c>
      <c r="K1209" s="49" t="s">
        <v>6549</v>
      </c>
      <c r="L1209" s="49" t="s">
        <v>548</v>
      </c>
      <c r="M1209" s="49" t="s">
        <v>549</v>
      </c>
      <c r="O1209" s="49" t="s">
        <v>2038</v>
      </c>
      <c r="P1209" s="49" t="s">
        <v>2039</v>
      </c>
      <c r="Q1209" s="50">
        <v>3000</v>
      </c>
      <c r="R1209" s="50">
        <v>3300</v>
      </c>
      <c r="S1209" s="49" t="s">
        <v>2040</v>
      </c>
      <c r="T1209" s="49" t="s">
        <v>1038</v>
      </c>
      <c r="U1209" s="49" t="s">
        <v>2041</v>
      </c>
      <c r="Y1209" s="50">
        <v>1208</v>
      </c>
    </row>
    <row r="1210" spans="1:25" x14ac:dyDescent="0.8">
      <c r="A1210" s="46" t="s">
        <v>7308</v>
      </c>
      <c r="B1210" s="46" t="str">
        <f>IFERROR(IF(A1210="","",A1210&amp;COUNTIF(A$2:A1210,A1210)),"")</f>
        <v>文学52</v>
      </c>
      <c r="C1210" s="49" t="s">
        <v>6538</v>
      </c>
      <c r="D1210" s="50">
        <v>1209</v>
      </c>
      <c r="F1210" s="49" t="s">
        <v>48</v>
      </c>
      <c r="G1210" s="49" t="s">
        <v>2032</v>
      </c>
      <c r="H1210" s="49" t="s">
        <v>843</v>
      </c>
      <c r="K1210" s="49" t="s">
        <v>6550</v>
      </c>
      <c r="L1210" s="49" t="s">
        <v>548</v>
      </c>
      <c r="M1210" s="49" t="s">
        <v>549</v>
      </c>
      <c r="O1210" s="49" t="s">
        <v>2042</v>
      </c>
      <c r="P1210" s="49" t="s">
        <v>2039</v>
      </c>
      <c r="Q1210" s="50">
        <v>3000</v>
      </c>
      <c r="R1210" s="50">
        <v>3300</v>
      </c>
      <c r="S1210" s="49" t="s">
        <v>2043</v>
      </c>
      <c r="T1210" s="49" t="s">
        <v>1038</v>
      </c>
      <c r="U1210" s="49" t="s">
        <v>2044</v>
      </c>
      <c r="Y1210" s="50">
        <v>1209</v>
      </c>
    </row>
    <row r="1211" spans="1:25" x14ac:dyDescent="0.8">
      <c r="A1211" s="46" t="s">
        <v>7308</v>
      </c>
      <c r="B1211" s="46" t="str">
        <f>IFERROR(IF(A1211="","",A1211&amp;COUNTIF(A$2:A1211,A1211)),"")</f>
        <v>文学53</v>
      </c>
      <c r="C1211" s="49" t="s">
        <v>6538</v>
      </c>
      <c r="D1211" s="50">
        <v>1210</v>
      </c>
      <c r="F1211" s="49" t="s">
        <v>48</v>
      </c>
      <c r="G1211" s="49" t="s">
        <v>2032</v>
      </c>
      <c r="H1211" s="49" t="s">
        <v>843</v>
      </c>
      <c r="K1211" s="49" t="s">
        <v>6551</v>
      </c>
      <c r="L1211" s="49" t="s">
        <v>847</v>
      </c>
      <c r="M1211" s="49" t="s">
        <v>848</v>
      </c>
      <c r="O1211" s="49" t="s">
        <v>6552</v>
      </c>
      <c r="P1211" s="49" t="s">
        <v>6553</v>
      </c>
      <c r="Q1211" s="50">
        <v>2700</v>
      </c>
      <c r="R1211" s="50">
        <v>2970</v>
      </c>
      <c r="S1211" s="49" t="s">
        <v>6554</v>
      </c>
      <c r="T1211" s="49" t="s">
        <v>107</v>
      </c>
      <c r="U1211" s="49" t="s">
        <v>6555</v>
      </c>
      <c r="V1211" s="49" t="s">
        <v>2383</v>
      </c>
      <c r="Y1211" s="50">
        <v>1210</v>
      </c>
    </row>
    <row r="1212" spans="1:25" x14ac:dyDescent="0.8">
      <c r="A1212" s="46" t="s">
        <v>7308</v>
      </c>
      <c r="B1212" s="46" t="str">
        <f>IFERROR(IF(A1212="","",A1212&amp;COUNTIF(A$2:A1212,A1212)),"")</f>
        <v>文学54</v>
      </c>
      <c r="C1212" s="49" t="s">
        <v>6538</v>
      </c>
      <c r="D1212" s="50">
        <v>1211</v>
      </c>
      <c r="F1212" s="49" t="s">
        <v>48</v>
      </c>
      <c r="G1212" s="49" t="s">
        <v>2032</v>
      </c>
      <c r="H1212" s="49" t="s">
        <v>843</v>
      </c>
      <c r="K1212" s="49" t="s">
        <v>6556</v>
      </c>
      <c r="L1212" s="49" t="s">
        <v>847</v>
      </c>
      <c r="M1212" s="49" t="s">
        <v>848</v>
      </c>
      <c r="O1212" s="49" t="s">
        <v>849</v>
      </c>
      <c r="P1212" s="49" t="s">
        <v>850</v>
      </c>
      <c r="Q1212" s="50">
        <v>17000</v>
      </c>
      <c r="R1212" s="50">
        <v>18700</v>
      </c>
      <c r="S1212" s="49" t="s">
        <v>851</v>
      </c>
      <c r="T1212" s="49" t="s">
        <v>107</v>
      </c>
      <c r="U1212" s="49" t="s">
        <v>852</v>
      </c>
      <c r="Y1212" s="50">
        <v>1211</v>
      </c>
    </row>
    <row r="1213" spans="1:25" x14ac:dyDescent="0.8">
      <c r="A1213" s="46" t="s">
        <v>7308</v>
      </c>
      <c r="B1213" s="46" t="str">
        <f>IFERROR(IF(A1213="","",A1213&amp;COUNTIF(A$2:A1213,A1213)),"")</f>
        <v>文学55</v>
      </c>
      <c r="C1213" s="49" t="s">
        <v>6538</v>
      </c>
      <c r="D1213" s="50">
        <v>1212</v>
      </c>
      <c r="F1213" s="49" t="s">
        <v>48</v>
      </c>
      <c r="G1213" s="49" t="s">
        <v>2032</v>
      </c>
      <c r="H1213" s="49" t="s">
        <v>843</v>
      </c>
      <c r="L1213" s="49" t="s">
        <v>847</v>
      </c>
      <c r="M1213" s="49" t="s">
        <v>848</v>
      </c>
      <c r="O1213" s="49" t="s">
        <v>2045</v>
      </c>
      <c r="P1213" s="49" t="s">
        <v>6557</v>
      </c>
      <c r="Q1213" s="50">
        <v>84400</v>
      </c>
      <c r="R1213" s="50">
        <v>92840</v>
      </c>
      <c r="S1213" s="49" t="s">
        <v>2046</v>
      </c>
      <c r="T1213" s="49" t="s">
        <v>6558</v>
      </c>
      <c r="U1213" s="49" t="s">
        <v>773</v>
      </c>
      <c r="Y1213" s="50">
        <v>1212</v>
      </c>
    </row>
    <row r="1214" spans="1:25" x14ac:dyDescent="0.8">
      <c r="A1214" s="46" t="s">
        <v>7308</v>
      </c>
      <c r="B1214" s="46" t="str">
        <f>IFERROR(IF(A1214="","",A1214&amp;COUNTIF(A$2:A1214,A1214)),"")</f>
        <v>文学56</v>
      </c>
      <c r="C1214" s="49" t="s">
        <v>6538</v>
      </c>
      <c r="D1214" s="50">
        <v>1213</v>
      </c>
      <c r="F1214" s="49" t="s">
        <v>48</v>
      </c>
      <c r="G1214" s="49" t="s">
        <v>2032</v>
      </c>
      <c r="H1214" s="49" t="s">
        <v>843</v>
      </c>
      <c r="K1214" s="49" t="s">
        <v>6559</v>
      </c>
      <c r="L1214" s="49" t="s">
        <v>847</v>
      </c>
      <c r="M1214" s="49" t="s">
        <v>848</v>
      </c>
      <c r="O1214" s="49" t="s">
        <v>2047</v>
      </c>
      <c r="P1214" s="49" t="s">
        <v>2048</v>
      </c>
      <c r="Q1214" s="50">
        <v>8500</v>
      </c>
      <c r="R1214" s="50">
        <v>9350</v>
      </c>
      <c r="S1214" s="49" t="s">
        <v>2049</v>
      </c>
      <c r="T1214" s="49" t="s">
        <v>1414</v>
      </c>
      <c r="U1214" s="49" t="s">
        <v>2050</v>
      </c>
      <c r="Y1214" s="50">
        <v>1213</v>
      </c>
    </row>
    <row r="1215" spans="1:25" x14ac:dyDescent="0.8">
      <c r="A1215" s="46" t="s">
        <v>7308</v>
      </c>
      <c r="B1215" s="46" t="str">
        <f>IFERROR(IF(A1215="","",A1215&amp;COUNTIF(A$2:A1215,A1215)),"")</f>
        <v>文学57</v>
      </c>
      <c r="C1215" s="49" t="s">
        <v>6538</v>
      </c>
      <c r="D1215" s="50">
        <v>1214</v>
      </c>
      <c r="F1215" s="49" t="s">
        <v>48</v>
      </c>
      <c r="G1215" s="49" t="s">
        <v>2032</v>
      </c>
      <c r="H1215" s="49" t="s">
        <v>843</v>
      </c>
      <c r="K1215" s="49" t="s">
        <v>6560</v>
      </c>
      <c r="L1215" s="49" t="s">
        <v>847</v>
      </c>
      <c r="M1215" s="49" t="s">
        <v>848</v>
      </c>
      <c r="O1215" s="49" t="s">
        <v>2051</v>
      </c>
      <c r="P1215" s="49" t="s">
        <v>2052</v>
      </c>
      <c r="Q1215" s="50">
        <v>8200</v>
      </c>
      <c r="R1215" s="50">
        <v>9020</v>
      </c>
      <c r="S1215" s="49" t="s">
        <v>2053</v>
      </c>
      <c r="T1215" s="49" t="s">
        <v>1789</v>
      </c>
      <c r="U1215" s="49" t="s">
        <v>2054</v>
      </c>
      <c r="Y1215" s="50">
        <v>1214</v>
      </c>
    </row>
    <row r="1216" spans="1:25" x14ac:dyDescent="0.8">
      <c r="A1216" s="46" t="s">
        <v>7308</v>
      </c>
      <c r="B1216" s="46" t="str">
        <f>IFERROR(IF(A1216="","",A1216&amp;COUNTIF(A$2:A1216,A1216)),"")</f>
        <v>文学58</v>
      </c>
      <c r="C1216" s="49" t="s">
        <v>6538</v>
      </c>
      <c r="D1216" s="50">
        <v>1215</v>
      </c>
      <c r="F1216" s="49" t="s">
        <v>48</v>
      </c>
      <c r="G1216" s="49" t="s">
        <v>2032</v>
      </c>
      <c r="H1216" s="49" t="s">
        <v>843</v>
      </c>
      <c r="K1216" s="49" t="s">
        <v>6561</v>
      </c>
      <c r="L1216" s="49" t="s">
        <v>847</v>
      </c>
      <c r="M1216" s="49" t="s">
        <v>848</v>
      </c>
      <c r="O1216" s="49" t="s">
        <v>2055</v>
      </c>
      <c r="P1216" s="49" t="s">
        <v>2056</v>
      </c>
      <c r="Q1216" s="50">
        <v>6000</v>
      </c>
      <c r="R1216" s="50">
        <v>6600</v>
      </c>
      <c r="S1216" s="49" t="s">
        <v>2057</v>
      </c>
      <c r="T1216" s="49" t="s">
        <v>1158</v>
      </c>
      <c r="U1216" s="49" t="s">
        <v>2058</v>
      </c>
      <c r="Y1216" s="50">
        <v>1215</v>
      </c>
    </row>
    <row r="1217" spans="1:25" x14ac:dyDescent="0.8">
      <c r="A1217" s="46" t="s">
        <v>7308</v>
      </c>
      <c r="B1217" s="46" t="str">
        <f>IFERROR(IF(A1217="","",A1217&amp;COUNTIF(A$2:A1217,A1217)),"")</f>
        <v>文学59</v>
      </c>
      <c r="C1217" s="49" t="s">
        <v>6538</v>
      </c>
      <c r="D1217" s="50">
        <v>1216</v>
      </c>
      <c r="F1217" s="49" t="s">
        <v>48</v>
      </c>
      <c r="G1217" s="49" t="s">
        <v>2032</v>
      </c>
      <c r="H1217" s="49" t="s">
        <v>843</v>
      </c>
      <c r="L1217" s="49" t="s">
        <v>847</v>
      </c>
      <c r="M1217" s="49" t="s">
        <v>848</v>
      </c>
      <c r="O1217" s="49" t="s">
        <v>2059</v>
      </c>
      <c r="P1217" s="49" t="s">
        <v>2060</v>
      </c>
      <c r="Q1217" s="50">
        <v>14600</v>
      </c>
      <c r="R1217" s="50">
        <v>16060</v>
      </c>
      <c r="S1217" s="49" t="s">
        <v>2061</v>
      </c>
      <c r="T1217" s="49" t="s">
        <v>2062</v>
      </c>
      <c r="U1217" s="49" t="s">
        <v>2063</v>
      </c>
      <c r="Y1217" s="50">
        <v>1216</v>
      </c>
    </row>
    <row r="1218" spans="1:25" x14ac:dyDescent="0.8">
      <c r="A1218" s="46" t="s">
        <v>7308</v>
      </c>
      <c r="B1218" s="46" t="str">
        <f>IFERROR(IF(A1218="","",A1218&amp;COUNTIF(A$2:A1218,A1218)),"")</f>
        <v>文学60</v>
      </c>
      <c r="C1218" s="49" t="s">
        <v>6538</v>
      </c>
      <c r="D1218" s="50">
        <v>1217</v>
      </c>
      <c r="F1218" s="49" t="s">
        <v>48</v>
      </c>
      <c r="G1218" s="49" t="s">
        <v>2032</v>
      </c>
      <c r="H1218" s="49" t="s">
        <v>843</v>
      </c>
      <c r="K1218" s="49" t="s">
        <v>6562</v>
      </c>
      <c r="L1218" s="49" t="s">
        <v>847</v>
      </c>
      <c r="M1218" s="49" t="s">
        <v>848</v>
      </c>
      <c r="O1218" s="49" t="s">
        <v>2064</v>
      </c>
      <c r="P1218" s="49" t="s">
        <v>2065</v>
      </c>
      <c r="Q1218" s="50">
        <v>8800</v>
      </c>
      <c r="R1218" s="50">
        <v>9680</v>
      </c>
      <c r="S1218" s="49" t="s">
        <v>2066</v>
      </c>
      <c r="T1218" s="49" t="s">
        <v>1333</v>
      </c>
      <c r="U1218" s="49" t="s">
        <v>2067</v>
      </c>
      <c r="Y1218" s="50">
        <v>1217</v>
      </c>
    </row>
    <row r="1219" spans="1:25" x14ac:dyDescent="0.8">
      <c r="A1219" s="46" t="s">
        <v>7308</v>
      </c>
      <c r="B1219" s="46" t="str">
        <f>IFERROR(IF(A1219="","",A1219&amp;COUNTIF(A$2:A1219,A1219)),"")</f>
        <v>文学61</v>
      </c>
      <c r="C1219" s="49" t="s">
        <v>6538</v>
      </c>
      <c r="D1219" s="50">
        <v>1218</v>
      </c>
      <c r="F1219" s="49" t="s">
        <v>48</v>
      </c>
      <c r="G1219" s="49" t="s">
        <v>2032</v>
      </c>
      <c r="H1219" s="49" t="s">
        <v>843</v>
      </c>
      <c r="K1219" s="49" t="s">
        <v>6563</v>
      </c>
      <c r="L1219" s="49" t="s">
        <v>403</v>
      </c>
      <c r="M1219" s="49" t="s">
        <v>404</v>
      </c>
      <c r="O1219" s="49" t="s">
        <v>6564</v>
      </c>
      <c r="P1219" s="49" t="s">
        <v>6565</v>
      </c>
      <c r="Q1219" s="50">
        <v>4500</v>
      </c>
      <c r="R1219" s="50">
        <v>4950</v>
      </c>
      <c r="S1219" s="49" t="s">
        <v>6566</v>
      </c>
      <c r="T1219" s="49" t="s">
        <v>5063</v>
      </c>
      <c r="U1219" s="49" t="s">
        <v>461</v>
      </c>
      <c r="V1219" s="49" t="s">
        <v>2383</v>
      </c>
      <c r="Y1219" s="50">
        <v>1218</v>
      </c>
    </row>
    <row r="1220" spans="1:25" x14ac:dyDescent="0.8">
      <c r="A1220" s="46" t="s">
        <v>7308</v>
      </c>
      <c r="B1220" s="46" t="str">
        <f>IFERROR(IF(A1220="","",A1220&amp;COUNTIF(A$2:A1220,A1220)),"")</f>
        <v>文学62</v>
      </c>
      <c r="C1220" s="49" t="s">
        <v>6538</v>
      </c>
      <c r="D1220" s="50">
        <v>1219</v>
      </c>
      <c r="F1220" s="49" t="s">
        <v>48</v>
      </c>
      <c r="G1220" s="49" t="s">
        <v>2032</v>
      </c>
      <c r="H1220" s="49" t="s">
        <v>843</v>
      </c>
      <c r="K1220" s="49" t="s">
        <v>6567</v>
      </c>
      <c r="L1220" s="49" t="s">
        <v>403</v>
      </c>
      <c r="M1220" s="49" t="s">
        <v>404</v>
      </c>
      <c r="O1220" s="49" t="s">
        <v>6568</v>
      </c>
      <c r="P1220" s="49" t="s">
        <v>6569</v>
      </c>
      <c r="Q1220" s="50">
        <v>4500</v>
      </c>
      <c r="R1220" s="50">
        <v>4950</v>
      </c>
      <c r="S1220" s="49" t="s">
        <v>6570</v>
      </c>
      <c r="T1220" s="49" t="s">
        <v>74</v>
      </c>
      <c r="U1220" s="49" t="s">
        <v>699</v>
      </c>
      <c r="V1220" s="49" t="s">
        <v>2383</v>
      </c>
      <c r="Y1220" s="50">
        <v>1219</v>
      </c>
    </row>
    <row r="1221" spans="1:25" x14ac:dyDescent="0.8">
      <c r="A1221" s="46" t="s">
        <v>7308</v>
      </c>
      <c r="B1221" s="46" t="str">
        <f>IFERROR(IF(A1221="","",A1221&amp;COUNTIF(A$2:A1221,A1221)),"")</f>
        <v>文学63</v>
      </c>
      <c r="C1221" s="49" t="s">
        <v>6538</v>
      </c>
      <c r="D1221" s="50">
        <v>1220</v>
      </c>
      <c r="F1221" s="49" t="s">
        <v>48</v>
      </c>
      <c r="G1221" s="49" t="s">
        <v>2032</v>
      </c>
      <c r="H1221" s="49" t="s">
        <v>843</v>
      </c>
      <c r="K1221" s="49" t="s">
        <v>6571</v>
      </c>
      <c r="L1221" s="49" t="s">
        <v>403</v>
      </c>
      <c r="M1221" s="49" t="s">
        <v>404</v>
      </c>
      <c r="O1221" s="49" t="s">
        <v>6572</v>
      </c>
      <c r="P1221" s="49" t="s">
        <v>6573</v>
      </c>
      <c r="Q1221" s="50">
        <v>11000</v>
      </c>
      <c r="R1221" s="50">
        <v>12100</v>
      </c>
      <c r="S1221" s="49" t="s">
        <v>6574</v>
      </c>
      <c r="T1221" s="49" t="s">
        <v>245</v>
      </c>
      <c r="U1221" s="49" t="s">
        <v>882</v>
      </c>
      <c r="V1221" s="49" t="s">
        <v>2383</v>
      </c>
      <c r="Y1221" s="50">
        <v>1220</v>
      </c>
    </row>
    <row r="1222" spans="1:25" x14ac:dyDescent="0.8">
      <c r="A1222" s="46" t="s">
        <v>7308</v>
      </c>
      <c r="B1222" s="46" t="str">
        <f>IFERROR(IF(A1222="","",A1222&amp;COUNTIF(A$2:A1222,A1222)),"")</f>
        <v>文学64</v>
      </c>
      <c r="C1222" s="49" t="s">
        <v>6538</v>
      </c>
      <c r="D1222" s="50">
        <v>1221</v>
      </c>
      <c r="F1222" s="49" t="s">
        <v>48</v>
      </c>
      <c r="G1222" s="49" t="s">
        <v>2032</v>
      </c>
      <c r="H1222" s="49" t="s">
        <v>843</v>
      </c>
      <c r="K1222" s="49" t="s">
        <v>6575</v>
      </c>
      <c r="L1222" s="49" t="s">
        <v>403</v>
      </c>
      <c r="M1222" s="49" t="s">
        <v>404</v>
      </c>
      <c r="O1222" s="49" t="s">
        <v>6576</v>
      </c>
      <c r="P1222" s="49" t="s">
        <v>6577</v>
      </c>
      <c r="Q1222" s="50">
        <v>11000</v>
      </c>
      <c r="R1222" s="50">
        <v>12100</v>
      </c>
      <c r="S1222" s="49" t="s">
        <v>6578</v>
      </c>
      <c r="T1222" s="49" t="s">
        <v>245</v>
      </c>
      <c r="U1222" s="49" t="s">
        <v>463</v>
      </c>
      <c r="V1222" s="49" t="s">
        <v>2383</v>
      </c>
      <c r="Y1222" s="50">
        <v>1221</v>
      </c>
    </row>
    <row r="1223" spans="1:25" x14ac:dyDescent="0.8">
      <c r="A1223" s="46" t="s">
        <v>7308</v>
      </c>
      <c r="B1223" s="46" t="str">
        <f>IFERROR(IF(A1223="","",A1223&amp;COUNTIF(A$2:A1223,A1223)),"")</f>
        <v>文学65</v>
      </c>
      <c r="C1223" s="49" t="s">
        <v>6579</v>
      </c>
      <c r="D1223" s="50">
        <v>1222</v>
      </c>
      <c r="F1223" s="49" t="s">
        <v>48</v>
      </c>
      <c r="G1223" s="49" t="s">
        <v>2032</v>
      </c>
      <c r="H1223" s="49" t="s">
        <v>843</v>
      </c>
      <c r="K1223" s="49" t="s">
        <v>6580</v>
      </c>
      <c r="L1223" s="49" t="s">
        <v>507</v>
      </c>
      <c r="M1223" s="49" t="s">
        <v>508</v>
      </c>
      <c r="O1223" s="49" t="s">
        <v>6581</v>
      </c>
      <c r="P1223" s="49" t="s">
        <v>6582</v>
      </c>
      <c r="Q1223" s="50">
        <v>5800</v>
      </c>
      <c r="R1223" s="50">
        <v>6380</v>
      </c>
      <c r="S1223" s="49" t="s">
        <v>6583</v>
      </c>
      <c r="T1223" s="49" t="s">
        <v>245</v>
      </c>
      <c r="U1223" s="49" t="s">
        <v>6584</v>
      </c>
      <c r="V1223" s="49" t="s">
        <v>2383</v>
      </c>
      <c r="Y1223" s="50">
        <v>1222</v>
      </c>
    </row>
    <row r="1224" spans="1:25" x14ac:dyDescent="0.8">
      <c r="A1224" s="46" t="s">
        <v>7308</v>
      </c>
      <c r="B1224" s="46" t="str">
        <f>IFERROR(IF(A1224="","",A1224&amp;COUNTIF(A$2:A1224,A1224)),"")</f>
        <v>文学66</v>
      </c>
      <c r="C1224" s="49" t="s">
        <v>6579</v>
      </c>
      <c r="D1224" s="50">
        <v>1223</v>
      </c>
      <c r="F1224" s="49" t="s">
        <v>48</v>
      </c>
      <c r="G1224" s="49" t="s">
        <v>2032</v>
      </c>
      <c r="H1224" s="49" t="s">
        <v>843</v>
      </c>
      <c r="L1224" s="49" t="s">
        <v>685</v>
      </c>
      <c r="M1224" s="49" t="s">
        <v>686</v>
      </c>
      <c r="O1224" s="49" t="s">
        <v>2068</v>
      </c>
      <c r="Q1224" s="50">
        <v>21000</v>
      </c>
      <c r="R1224" s="50">
        <v>23100</v>
      </c>
      <c r="S1224" s="49" t="s">
        <v>2069</v>
      </c>
      <c r="T1224" s="49" t="s">
        <v>1270</v>
      </c>
      <c r="U1224" s="49" t="s">
        <v>2070</v>
      </c>
      <c r="Y1224" s="50">
        <v>1223</v>
      </c>
    </row>
    <row r="1225" spans="1:25" x14ac:dyDescent="0.8">
      <c r="A1225" s="46" t="s">
        <v>7308</v>
      </c>
      <c r="B1225" s="46" t="str">
        <f>IFERROR(IF(A1225="","",A1225&amp;COUNTIF(A$2:A1225,A1225)),"")</f>
        <v>文学67</v>
      </c>
      <c r="C1225" s="49" t="s">
        <v>6579</v>
      </c>
      <c r="D1225" s="50">
        <v>1224</v>
      </c>
      <c r="F1225" s="49" t="s">
        <v>48</v>
      </c>
      <c r="G1225" s="49" t="s">
        <v>2032</v>
      </c>
      <c r="H1225" s="49" t="s">
        <v>843</v>
      </c>
      <c r="L1225" s="49" t="s">
        <v>685</v>
      </c>
      <c r="M1225" s="49" t="s">
        <v>686</v>
      </c>
      <c r="O1225" s="49" t="s">
        <v>2071</v>
      </c>
      <c r="P1225" s="49" t="s">
        <v>2072</v>
      </c>
      <c r="Q1225" s="50">
        <v>13000</v>
      </c>
      <c r="R1225" s="50">
        <v>14300</v>
      </c>
      <c r="S1225" s="49" t="s">
        <v>2073</v>
      </c>
      <c r="T1225" s="49" t="s">
        <v>1148</v>
      </c>
      <c r="U1225" s="49" t="s">
        <v>773</v>
      </c>
      <c r="Y1225" s="50">
        <v>1224</v>
      </c>
    </row>
    <row r="1226" spans="1:25" x14ac:dyDescent="0.8">
      <c r="A1226" s="46" t="s">
        <v>7308</v>
      </c>
      <c r="B1226" s="46" t="str">
        <f>IFERROR(IF(A1226="","",A1226&amp;COUNTIF(A$2:A1226,A1226)),"")</f>
        <v>文学68</v>
      </c>
      <c r="C1226" s="49" t="s">
        <v>6579</v>
      </c>
      <c r="D1226" s="50">
        <v>1225</v>
      </c>
      <c r="F1226" s="49" t="s">
        <v>48</v>
      </c>
      <c r="G1226" s="49" t="s">
        <v>2032</v>
      </c>
      <c r="H1226" s="49" t="s">
        <v>843</v>
      </c>
      <c r="K1226" s="49" t="s">
        <v>6585</v>
      </c>
      <c r="L1226" s="49" t="s">
        <v>514</v>
      </c>
      <c r="M1226" s="49" t="s">
        <v>515</v>
      </c>
      <c r="O1226" s="49" t="s">
        <v>6586</v>
      </c>
      <c r="P1226" s="49" t="s">
        <v>6587</v>
      </c>
      <c r="Q1226" s="50">
        <v>3000</v>
      </c>
      <c r="R1226" s="50">
        <v>3300</v>
      </c>
      <c r="S1226" s="49" t="s">
        <v>6588</v>
      </c>
      <c r="T1226" s="49" t="s">
        <v>5063</v>
      </c>
      <c r="U1226" s="49" t="s">
        <v>6459</v>
      </c>
      <c r="V1226" s="49" t="s">
        <v>2383</v>
      </c>
      <c r="Y1226" s="50">
        <v>1225</v>
      </c>
    </row>
    <row r="1227" spans="1:25" x14ac:dyDescent="0.8">
      <c r="A1227" s="46" t="s">
        <v>7308</v>
      </c>
      <c r="B1227" s="46" t="str">
        <f>IFERROR(IF(A1227="","",A1227&amp;COUNTIF(A$2:A1227,A1227)),"")</f>
        <v>文学69</v>
      </c>
      <c r="C1227" s="49" t="s">
        <v>6579</v>
      </c>
      <c r="D1227" s="50">
        <v>1226</v>
      </c>
      <c r="F1227" s="49" t="s">
        <v>48</v>
      </c>
      <c r="G1227" s="49" t="s">
        <v>2032</v>
      </c>
      <c r="H1227" s="49" t="s">
        <v>843</v>
      </c>
      <c r="K1227" s="49" t="s">
        <v>6589</v>
      </c>
      <c r="L1227" s="49" t="s">
        <v>658</v>
      </c>
      <c r="M1227" s="49" t="s">
        <v>659</v>
      </c>
      <c r="O1227" s="49" t="s">
        <v>2074</v>
      </c>
      <c r="P1227" s="49" t="s">
        <v>2075</v>
      </c>
      <c r="Q1227" s="50">
        <v>4000</v>
      </c>
      <c r="R1227" s="50">
        <v>4400</v>
      </c>
      <c r="S1227" s="49" t="s">
        <v>2076</v>
      </c>
      <c r="T1227" s="49" t="s">
        <v>938</v>
      </c>
      <c r="U1227" s="49" t="s">
        <v>277</v>
      </c>
      <c r="Y1227" s="50">
        <v>1226</v>
      </c>
    </row>
    <row r="1228" spans="1:25" x14ac:dyDescent="0.8">
      <c r="A1228" s="46" t="s">
        <v>7308</v>
      </c>
      <c r="B1228" s="46" t="str">
        <f>IFERROR(IF(A1228="","",A1228&amp;COUNTIF(A$2:A1228,A1228)),"")</f>
        <v>文学70</v>
      </c>
      <c r="C1228" s="49" t="s">
        <v>6579</v>
      </c>
      <c r="D1228" s="50">
        <v>1227</v>
      </c>
      <c r="F1228" s="49" t="s">
        <v>48</v>
      </c>
      <c r="G1228" s="49" t="s">
        <v>2032</v>
      </c>
      <c r="H1228" s="49" t="s">
        <v>843</v>
      </c>
      <c r="K1228" s="49" t="s">
        <v>6590</v>
      </c>
      <c r="L1228" s="49" t="s">
        <v>663</v>
      </c>
      <c r="M1228" s="49" t="s">
        <v>664</v>
      </c>
      <c r="O1228" s="49" t="s">
        <v>856</v>
      </c>
      <c r="P1228" s="49" t="s">
        <v>857</v>
      </c>
      <c r="Q1228" s="50">
        <v>2600</v>
      </c>
      <c r="R1228" s="50">
        <v>2860</v>
      </c>
      <c r="S1228" s="49" t="s">
        <v>858</v>
      </c>
      <c r="T1228" s="49" t="s">
        <v>130</v>
      </c>
      <c r="U1228" s="49" t="s">
        <v>561</v>
      </c>
      <c r="Y1228" s="50">
        <v>1227</v>
      </c>
    </row>
    <row r="1229" spans="1:25" x14ac:dyDescent="0.8">
      <c r="A1229" s="46" t="s">
        <v>7308</v>
      </c>
      <c r="B1229" s="46" t="str">
        <f>IFERROR(IF(A1229="","",A1229&amp;COUNTIF(A$2:A1229,A1229)),"")</f>
        <v>文学71</v>
      </c>
      <c r="C1229" s="49" t="s">
        <v>6579</v>
      </c>
      <c r="D1229" s="50">
        <v>1228</v>
      </c>
      <c r="F1229" s="49" t="s">
        <v>48</v>
      </c>
      <c r="G1229" s="49" t="s">
        <v>2032</v>
      </c>
      <c r="H1229" s="49" t="s">
        <v>843</v>
      </c>
      <c r="K1229" s="49" t="s">
        <v>6591</v>
      </c>
      <c r="L1229" s="49" t="s">
        <v>390</v>
      </c>
      <c r="M1229" s="49" t="s">
        <v>391</v>
      </c>
      <c r="O1229" s="49" t="s">
        <v>859</v>
      </c>
      <c r="P1229" s="49" t="s">
        <v>860</v>
      </c>
      <c r="Q1229" s="50">
        <v>3400</v>
      </c>
      <c r="R1229" s="50">
        <v>3740</v>
      </c>
      <c r="S1229" s="49" t="s">
        <v>861</v>
      </c>
      <c r="T1229" s="49" t="s">
        <v>862</v>
      </c>
      <c r="U1229" s="49" t="s">
        <v>863</v>
      </c>
      <c r="Y1229" s="50">
        <v>1228</v>
      </c>
    </row>
    <row r="1230" spans="1:25" x14ac:dyDescent="0.8">
      <c r="A1230" s="46" t="s">
        <v>7308</v>
      </c>
      <c r="B1230" s="46" t="str">
        <f>IFERROR(IF(A1230="","",A1230&amp;COUNTIF(A$2:A1230,A1230)),"")</f>
        <v>文学72</v>
      </c>
      <c r="C1230" s="49" t="s">
        <v>6579</v>
      </c>
      <c r="D1230" s="50">
        <v>1229</v>
      </c>
      <c r="F1230" s="49" t="s">
        <v>48</v>
      </c>
      <c r="G1230" s="49" t="s">
        <v>2032</v>
      </c>
      <c r="H1230" s="49" t="s">
        <v>843</v>
      </c>
      <c r="K1230" s="49" t="s">
        <v>6592</v>
      </c>
      <c r="L1230" s="49" t="s">
        <v>390</v>
      </c>
      <c r="M1230" s="49" t="s">
        <v>391</v>
      </c>
      <c r="O1230" s="49" t="s">
        <v>864</v>
      </c>
      <c r="P1230" s="49" t="s">
        <v>865</v>
      </c>
      <c r="Q1230" s="50">
        <v>3000</v>
      </c>
      <c r="R1230" s="50">
        <v>3300</v>
      </c>
      <c r="S1230" s="49" t="s">
        <v>866</v>
      </c>
      <c r="T1230" s="49" t="s">
        <v>862</v>
      </c>
      <c r="U1230" s="49" t="s">
        <v>867</v>
      </c>
      <c r="Y1230" s="50">
        <v>1229</v>
      </c>
    </row>
    <row r="1231" spans="1:25" x14ac:dyDescent="0.8">
      <c r="A1231" s="46" t="s">
        <v>7308</v>
      </c>
      <c r="B1231" s="46" t="str">
        <f>IFERROR(IF(A1231="","",A1231&amp;COUNTIF(A$2:A1231,A1231)),"")</f>
        <v>文学73</v>
      </c>
      <c r="C1231" s="49" t="s">
        <v>6579</v>
      </c>
      <c r="D1231" s="50">
        <v>1230</v>
      </c>
      <c r="F1231" s="49" t="s">
        <v>48</v>
      </c>
      <c r="G1231" s="49" t="s">
        <v>2032</v>
      </c>
      <c r="H1231" s="49" t="s">
        <v>843</v>
      </c>
      <c r="K1231" s="49" t="s">
        <v>6593</v>
      </c>
      <c r="L1231" s="49" t="s">
        <v>390</v>
      </c>
      <c r="M1231" s="49" t="s">
        <v>391</v>
      </c>
      <c r="O1231" s="49" t="s">
        <v>868</v>
      </c>
      <c r="P1231" s="49" t="s">
        <v>869</v>
      </c>
      <c r="Q1231" s="50">
        <v>3400</v>
      </c>
      <c r="R1231" s="50">
        <v>3740</v>
      </c>
      <c r="S1231" s="49" t="s">
        <v>870</v>
      </c>
      <c r="T1231" s="49" t="s">
        <v>862</v>
      </c>
      <c r="U1231" s="49" t="s">
        <v>863</v>
      </c>
      <c r="Y1231" s="50">
        <v>1230</v>
      </c>
    </row>
    <row r="1232" spans="1:25" x14ac:dyDescent="0.8">
      <c r="A1232" s="46" t="s">
        <v>7308</v>
      </c>
      <c r="B1232" s="46" t="str">
        <f>IFERROR(IF(A1232="","",A1232&amp;COUNTIF(A$2:A1232,A1232)),"")</f>
        <v>文学74</v>
      </c>
      <c r="C1232" s="49" t="s">
        <v>6579</v>
      </c>
      <c r="D1232" s="50">
        <v>1231</v>
      </c>
      <c r="F1232" s="49" t="s">
        <v>48</v>
      </c>
      <c r="G1232" s="49" t="s">
        <v>2032</v>
      </c>
      <c r="H1232" s="49" t="s">
        <v>843</v>
      </c>
      <c r="K1232" s="49" t="s">
        <v>6594</v>
      </c>
      <c r="L1232" s="49" t="s">
        <v>390</v>
      </c>
      <c r="M1232" s="49" t="s">
        <v>391</v>
      </c>
      <c r="O1232" s="49" t="s">
        <v>871</v>
      </c>
      <c r="P1232" s="49" t="s">
        <v>872</v>
      </c>
      <c r="Q1232" s="50">
        <v>2800</v>
      </c>
      <c r="R1232" s="50">
        <v>3080</v>
      </c>
      <c r="S1232" s="49" t="s">
        <v>873</v>
      </c>
      <c r="T1232" s="49" t="s">
        <v>862</v>
      </c>
      <c r="U1232" s="49" t="s">
        <v>874</v>
      </c>
      <c r="Y1232" s="50">
        <v>1231</v>
      </c>
    </row>
    <row r="1233" spans="1:25" x14ac:dyDescent="0.8">
      <c r="A1233" s="46" t="s">
        <v>7308</v>
      </c>
      <c r="B1233" s="46" t="str">
        <f>IFERROR(IF(A1233="","",A1233&amp;COUNTIF(A$2:A1233,A1233)),"")</f>
        <v>文学75</v>
      </c>
      <c r="C1233" s="49" t="s">
        <v>6579</v>
      </c>
      <c r="D1233" s="50">
        <v>1232</v>
      </c>
      <c r="F1233" s="49" t="s">
        <v>48</v>
      </c>
      <c r="G1233" s="49" t="s">
        <v>2032</v>
      </c>
      <c r="H1233" s="49" t="s">
        <v>843</v>
      </c>
      <c r="K1233" s="49" t="s">
        <v>6595</v>
      </c>
      <c r="L1233" s="49" t="s">
        <v>390</v>
      </c>
      <c r="M1233" s="49" t="s">
        <v>391</v>
      </c>
      <c r="O1233" s="49" t="s">
        <v>2077</v>
      </c>
      <c r="P1233" s="49" t="s">
        <v>2078</v>
      </c>
      <c r="Q1233" s="50">
        <v>2800</v>
      </c>
      <c r="R1233" s="50">
        <v>3080</v>
      </c>
      <c r="S1233" s="49" t="s">
        <v>2079</v>
      </c>
      <c r="T1233" s="49" t="s">
        <v>1100</v>
      </c>
      <c r="U1233" s="49" t="s">
        <v>867</v>
      </c>
      <c r="X1233" s="17"/>
      <c r="Y1233" s="50">
        <v>1232</v>
      </c>
    </row>
    <row r="1234" spans="1:25" x14ac:dyDescent="0.8">
      <c r="A1234" s="46" t="s">
        <v>7308</v>
      </c>
      <c r="B1234" s="46" t="str">
        <f>IFERROR(IF(A1234="","",A1234&amp;COUNTIF(A$2:A1234,A1234)),"")</f>
        <v>文学76</v>
      </c>
      <c r="C1234" s="49" t="s">
        <v>6579</v>
      </c>
      <c r="D1234" s="50">
        <v>1233</v>
      </c>
      <c r="F1234" s="49" t="s">
        <v>48</v>
      </c>
      <c r="G1234" s="49" t="s">
        <v>2032</v>
      </c>
      <c r="H1234" s="49" t="s">
        <v>843</v>
      </c>
      <c r="K1234" s="49" t="s">
        <v>6596</v>
      </c>
      <c r="L1234" s="49" t="s">
        <v>390</v>
      </c>
      <c r="M1234" s="49" t="s">
        <v>391</v>
      </c>
      <c r="O1234" s="49" t="s">
        <v>2080</v>
      </c>
      <c r="P1234" s="49" t="s">
        <v>2081</v>
      </c>
      <c r="Q1234" s="50">
        <v>4200</v>
      </c>
      <c r="R1234" s="50">
        <v>4620</v>
      </c>
      <c r="S1234" s="49" t="s">
        <v>2082</v>
      </c>
      <c r="T1234" s="49" t="s">
        <v>1100</v>
      </c>
      <c r="U1234" s="49" t="s">
        <v>2083</v>
      </c>
      <c r="Y1234" s="50">
        <v>1233</v>
      </c>
    </row>
    <row r="1235" spans="1:25" x14ac:dyDescent="0.8">
      <c r="A1235" s="46" t="s">
        <v>7308</v>
      </c>
      <c r="B1235" s="46" t="str">
        <f>IFERROR(IF(A1235="","",A1235&amp;COUNTIF(A$2:A1235,A1235)),"")</f>
        <v>文学77</v>
      </c>
      <c r="C1235" s="49" t="s">
        <v>6579</v>
      </c>
      <c r="D1235" s="50">
        <v>1234</v>
      </c>
      <c r="F1235" s="49" t="s">
        <v>48</v>
      </c>
      <c r="G1235" s="49" t="s">
        <v>2032</v>
      </c>
      <c r="H1235" s="49" t="s">
        <v>843</v>
      </c>
      <c r="K1235" s="49" t="s">
        <v>6597</v>
      </c>
      <c r="L1235" s="49" t="s">
        <v>390</v>
      </c>
      <c r="M1235" s="49" t="s">
        <v>391</v>
      </c>
      <c r="O1235" s="49" t="s">
        <v>2084</v>
      </c>
      <c r="P1235" s="49" t="s">
        <v>2085</v>
      </c>
      <c r="Q1235" s="50">
        <v>2800</v>
      </c>
      <c r="R1235" s="50">
        <v>3080</v>
      </c>
      <c r="S1235" s="49" t="s">
        <v>2086</v>
      </c>
      <c r="T1235" s="49" t="s">
        <v>1100</v>
      </c>
      <c r="U1235" s="49" t="s">
        <v>2087</v>
      </c>
      <c r="Y1235" s="50">
        <v>1234</v>
      </c>
    </row>
    <row r="1236" spans="1:25" x14ac:dyDescent="0.8">
      <c r="A1236" s="46" t="s">
        <v>7308</v>
      </c>
      <c r="B1236" s="46" t="str">
        <f>IFERROR(IF(A1236="","",A1236&amp;COUNTIF(A$2:A1236,A1236)),"")</f>
        <v>文学78</v>
      </c>
      <c r="C1236" s="49" t="s">
        <v>6579</v>
      </c>
      <c r="D1236" s="50">
        <v>1235</v>
      </c>
      <c r="F1236" s="49" t="s">
        <v>48</v>
      </c>
      <c r="G1236" s="49" t="s">
        <v>2032</v>
      </c>
      <c r="H1236" s="49" t="s">
        <v>843</v>
      </c>
      <c r="K1236" s="49" t="s">
        <v>6598</v>
      </c>
      <c r="L1236" s="49" t="s">
        <v>390</v>
      </c>
      <c r="M1236" s="49" t="s">
        <v>391</v>
      </c>
      <c r="O1236" s="49" t="s">
        <v>2088</v>
      </c>
      <c r="P1236" s="49" t="s">
        <v>2089</v>
      </c>
      <c r="Q1236" s="50">
        <v>2800</v>
      </c>
      <c r="R1236" s="50">
        <v>3080</v>
      </c>
      <c r="S1236" s="49" t="s">
        <v>2090</v>
      </c>
      <c r="T1236" s="49" t="s">
        <v>1100</v>
      </c>
      <c r="U1236" s="49" t="s">
        <v>2087</v>
      </c>
      <c r="Y1236" s="50">
        <v>1235</v>
      </c>
    </row>
    <row r="1237" spans="1:25" x14ac:dyDescent="0.8">
      <c r="A1237" s="46" t="s">
        <v>7308</v>
      </c>
      <c r="B1237" s="46" t="str">
        <f>IFERROR(IF(A1237="","",A1237&amp;COUNTIF(A$2:A1237,A1237)),"")</f>
        <v>文学79</v>
      </c>
      <c r="C1237" s="49" t="s">
        <v>6579</v>
      </c>
      <c r="D1237" s="50">
        <v>1236</v>
      </c>
      <c r="F1237" s="49" t="s">
        <v>48</v>
      </c>
      <c r="G1237" s="49" t="s">
        <v>2032</v>
      </c>
      <c r="H1237" s="49" t="s">
        <v>843</v>
      </c>
      <c r="K1237" s="49" t="s">
        <v>6599</v>
      </c>
      <c r="L1237" s="49" t="s">
        <v>390</v>
      </c>
      <c r="M1237" s="49" t="s">
        <v>391</v>
      </c>
      <c r="O1237" s="49" t="s">
        <v>2091</v>
      </c>
      <c r="P1237" s="49" t="s">
        <v>2092</v>
      </c>
      <c r="Q1237" s="50">
        <v>6300</v>
      </c>
      <c r="R1237" s="50">
        <v>6930</v>
      </c>
      <c r="S1237" s="49" t="s">
        <v>2093</v>
      </c>
      <c r="T1237" s="49" t="s">
        <v>975</v>
      </c>
      <c r="U1237" s="49" t="s">
        <v>1603</v>
      </c>
      <c r="Y1237" s="50">
        <v>1236</v>
      </c>
    </row>
    <row r="1238" spans="1:25" x14ac:dyDescent="0.8">
      <c r="A1238" s="46" t="s">
        <v>7308</v>
      </c>
      <c r="B1238" s="46" t="str">
        <f>IFERROR(IF(A1238="","",A1238&amp;COUNTIF(A$2:A1238,A1238)),"")</f>
        <v>文学80</v>
      </c>
      <c r="C1238" s="49" t="s">
        <v>6579</v>
      </c>
      <c r="D1238" s="50">
        <v>1237</v>
      </c>
      <c r="F1238" s="49" t="s">
        <v>48</v>
      </c>
      <c r="G1238" s="49" t="s">
        <v>2032</v>
      </c>
      <c r="H1238" s="49" t="s">
        <v>843</v>
      </c>
      <c r="K1238" s="49" t="s">
        <v>6600</v>
      </c>
      <c r="L1238" s="49" t="s">
        <v>875</v>
      </c>
      <c r="M1238" s="49" t="s">
        <v>876</v>
      </c>
      <c r="O1238" s="49" t="s">
        <v>877</v>
      </c>
      <c r="P1238" s="49" t="s">
        <v>878</v>
      </c>
      <c r="Q1238" s="50">
        <v>1600</v>
      </c>
      <c r="R1238" s="50">
        <v>1760</v>
      </c>
      <c r="S1238" s="49" t="s">
        <v>879</v>
      </c>
      <c r="T1238" s="49" t="s">
        <v>148</v>
      </c>
      <c r="U1238" s="49" t="s">
        <v>880</v>
      </c>
      <c r="Y1238" s="50">
        <v>1237</v>
      </c>
    </row>
    <row r="1239" spans="1:25" x14ac:dyDescent="0.8">
      <c r="A1239" s="46" t="s">
        <v>7308</v>
      </c>
      <c r="B1239" s="46" t="str">
        <f>IFERROR(IF(A1239="","",A1239&amp;COUNTIF(A$2:A1239,A1239)),"")</f>
        <v>文学81</v>
      </c>
      <c r="C1239" s="49" t="s">
        <v>6601</v>
      </c>
      <c r="D1239" s="50">
        <v>1238</v>
      </c>
      <c r="F1239" s="49" t="s">
        <v>48</v>
      </c>
      <c r="G1239" s="49" t="s">
        <v>2032</v>
      </c>
      <c r="H1239" s="49" t="s">
        <v>843</v>
      </c>
      <c r="K1239" s="49" t="s">
        <v>6602</v>
      </c>
      <c r="L1239" s="49" t="s">
        <v>1300</v>
      </c>
      <c r="M1239" s="49" t="s">
        <v>1301</v>
      </c>
      <c r="O1239" s="49" t="s">
        <v>2098</v>
      </c>
      <c r="P1239" s="49" t="s">
        <v>2099</v>
      </c>
      <c r="Q1239" s="50">
        <v>10010</v>
      </c>
      <c r="R1239" s="50">
        <v>11011</v>
      </c>
      <c r="S1239" s="49" t="s">
        <v>2100</v>
      </c>
      <c r="T1239" s="49" t="s">
        <v>2101</v>
      </c>
      <c r="U1239" s="49" t="s">
        <v>1796</v>
      </c>
      <c r="Y1239" s="50">
        <v>1238</v>
      </c>
    </row>
    <row r="1240" spans="1:25" x14ac:dyDescent="0.8">
      <c r="A1240" s="46" t="s">
        <v>7308</v>
      </c>
      <c r="B1240" s="46" t="str">
        <f>IFERROR(IF(A1240="","",A1240&amp;COUNTIF(A$2:A1240,A1240)),"")</f>
        <v>文学82</v>
      </c>
      <c r="C1240" s="49" t="s">
        <v>6601</v>
      </c>
      <c r="D1240" s="50">
        <v>1239</v>
      </c>
      <c r="F1240" s="49" t="s">
        <v>48</v>
      </c>
      <c r="G1240" s="49" t="s">
        <v>2032</v>
      </c>
      <c r="H1240" s="49" t="s">
        <v>843</v>
      </c>
      <c r="K1240" s="49" t="s">
        <v>6603</v>
      </c>
      <c r="L1240" s="49" t="s">
        <v>1300</v>
      </c>
      <c r="M1240" s="49" t="s">
        <v>1301</v>
      </c>
      <c r="O1240" s="49" t="s">
        <v>2102</v>
      </c>
      <c r="P1240" s="49" t="s">
        <v>2103</v>
      </c>
      <c r="Q1240" s="50">
        <v>11500</v>
      </c>
      <c r="R1240" s="50">
        <v>12650</v>
      </c>
      <c r="S1240" s="49" t="s">
        <v>2104</v>
      </c>
      <c r="T1240" s="49" t="s">
        <v>2105</v>
      </c>
      <c r="U1240" s="49" t="s">
        <v>1796</v>
      </c>
      <c r="Y1240" s="50">
        <v>1239</v>
      </c>
    </row>
    <row r="1241" spans="1:25" x14ac:dyDescent="0.8">
      <c r="A1241" s="46" t="s">
        <v>7308</v>
      </c>
      <c r="B1241" s="46" t="str">
        <f>IFERROR(IF(A1241="","",A1241&amp;COUNTIF(A$2:A1241,A1241)),"")</f>
        <v>文学83</v>
      </c>
      <c r="C1241" s="49" t="s">
        <v>6601</v>
      </c>
      <c r="D1241" s="50">
        <v>1240</v>
      </c>
      <c r="F1241" s="49" t="s">
        <v>48</v>
      </c>
      <c r="G1241" s="49" t="s">
        <v>2032</v>
      </c>
      <c r="H1241" s="49" t="s">
        <v>843</v>
      </c>
      <c r="K1241" s="49" t="s">
        <v>6604</v>
      </c>
      <c r="L1241" s="49" t="s">
        <v>605</v>
      </c>
      <c r="M1241" s="49" t="s">
        <v>606</v>
      </c>
      <c r="O1241" s="49" t="s">
        <v>6605</v>
      </c>
      <c r="P1241" s="49" t="s">
        <v>6606</v>
      </c>
      <c r="Q1241" s="50">
        <v>8000</v>
      </c>
      <c r="R1241" s="50">
        <v>8800</v>
      </c>
      <c r="S1241" s="49" t="s">
        <v>6607</v>
      </c>
      <c r="T1241" s="49" t="s">
        <v>6134</v>
      </c>
      <c r="U1241" s="49" t="s">
        <v>2107</v>
      </c>
      <c r="V1241" s="49" t="s">
        <v>2383</v>
      </c>
      <c r="Y1241" s="50">
        <v>1240</v>
      </c>
    </row>
    <row r="1242" spans="1:25" x14ac:dyDescent="0.8">
      <c r="A1242" s="46" t="s">
        <v>7308</v>
      </c>
      <c r="B1242" s="46" t="str">
        <f>IFERROR(IF(A1242="","",A1242&amp;COUNTIF(A$2:A1242,A1242)),"")</f>
        <v>文学84</v>
      </c>
      <c r="C1242" s="49" t="s">
        <v>6601</v>
      </c>
      <c r="D1242" s="50">
        <v>1241</v>
      </c>
      <c r="F1242" s="49" t="s">
        <v>48</v>
      </c>
      <c r="G1242" s="49" t="s">
        <v>2032</v>
      </c>
      <c r="H1242" s="49" t="s">
        <v>843</v>
      </c>
      <c r="L1242" s="49" t="s">
        <v>397</v>
      </c>
      <c r="M1242" s="49" t="s">
        <v>398</v>
      </c>
      <c r="O1242" s="49" t="s">
        <v>6608</v>
      </c>
      <c r="Q1242" s="50">
        <v>7600</v>
      </c>
      <c r="R1242" s="50">
        <v>8360</v>
      </c>
      <c r="S1242" s="49" t="s">
        <v>6609</v>
      </c>
      <c r="T1242" s="49" t="s">
        <v>245</v>
      </c>
      <c r="V1242" s="49" t="s">
        <v>7291</v>
      </c>
      <c r="Y1242" s="50">
        <v>1241</v>
      </c>
    </row>
    <row r="1243" spans="1:25" x14ac:dyDescent="0.8">
      <c r="A1243" s="46" t="s">
        <v>7308</v>
      </c>
      <c r="B1243" s="46" t="str">
        <f>IFERROR(IF(A1243="","",A1243&amp;COUNTIF(A$2:A1243,A1243)),"")</f>
        <v>文学85</v>
      </c>
      <c r="C1243" s="49" t="s">
        <v>6601</v>
      </c>
      <c r="D1243" s="50">
        <v>1242</v>
      </c>
      <c r="F1243" s="49" t="s">
        <v>48</v>
      </c>
      <c r="G1243" s="49" t="s">
        <v>2032</v>
      </c>
      <c r="H1243" s="49" t="s">
        <v>843</v>
      </c>
      <c r="K1243" s="49" t="s">
        <v>6610</v>
      </c>
      <c r="L1243" s="49" t="s">
        <v>397</v>
      </c>
      <c r="M1243" s="49" t="s">
        <v>398</v>
      </c>
      <c r="O1243" s="49" t="s">
        <v>6611</v>
      </c>
      <c r="P1243" s="49" t="s">
        <v>884</v>
      </c>
      <c r="Q1243" s="50">
        <v>3000</v>
      </c>
      <c r="R1243" s="50">
        <v>3300</v>
      </c>
      <c r="S1243" s="49" t="s">
        <v>6612</v>
      </c>
      <c r="T1243" s="49" t="s">
        <v>92</v>
      </c>
      <c r="U1243" s="49" t="s">
        <v>413</v>
      </c>
      <c r="V1243" s="49" t="s">
        <v>2383</v>
      </c>
      <c r="Y1243" s="50">
        <v>1242</v>
      </c>
    </row>
    <row r="1244" spans="1:25" x14ac:dyDescent="0.8">
      <c r="A1244" s="46" t="s">
        <v>7308</v>
      </c>
      <c r="B1244" s="46" t="str">
        <f>IFERROR(IF(A1244="","",A1244&amp;COUNTIF(A$2:A1244,A1244)),"")</f>
        <v>文学86</v>
      </c>
      <c r="C1244" s="49" t="s">
        <v>6601</v>
      </c>
      <c r="D1244" s="50">
        <v>1243</v>
      </c>
      <c r="F1244" s="49" t="s">
        <v>48</v>
      </c>
      <c r="G1244" s="49" t="s">
        <v>2032</v>
      </c>
      <c r="H1244" s="49" t="s">
        <v>843</v>
      </c>
      <c r="K1244" s="49" t="s">
        <v>6613</v>
      </c>
      <c r="L1244" s="49" t="s">
        <v>457</v>
      </c>
      <c r="M1244" s="49" t="s">
        <v>458</v>
      </c>
      <c r="O1244" s="49" t="s">
        <v>6614</v>
      </c>
      <c r="P1244" s="49" t="s">
        <v>6615</v>
      </c>
      <c r="Q1244" s="50">
        <v>2800</v>
      </c>
      <c r="R1244" s="50">
        <v>3080</v>
      </c>
      <c r="S1244" s="49" t="s">
        <v>6616</v>
      </c>
      <c r="T1244" s="49" t="s">
        <v>5044</v>
      </c>
      <c r="U1244" s="49" t="s">
        <v>1748</v>
      </c>
      <c r="V1244" s="49" t="s">
        <v>2383</v>
      </c>
      <c r="Y1244" s="50">
        <v>1243</v>
      </c>
    </row>
    <row r="1245" spans="1:25" x14ac:dyDescent="0.8">
      <c r="A1245" s="46" t="s">
        <v>7308</v>
      </c>
      <c r="B1245" s="46" t="str">
        <f>IFERROR(IF(A1245="","",A1245&amp;COUNTIF(A$2:A1245,A1245)),"")</f>
        <v>文学87</v>
      </c>
      <c r="C1245" s="49" t="s">
        <v>6601</v>
      </c>
      <c r="D1245" s="50">
        <v>1244</v>
      </c>
      <c r="F1245" s="49" t="s">
        <v>48</v>
      </c>
      <c r="G1245" s="49" t="s">
        <v>2032</v>
      </c>
      <c r="H1245" s="49" t="s">
        <v>843</v>
      </c>
      <c r="K1245" s="49" t="s">
        <v>6617</v>
      </c>
      <c r="L1245" s="49" t="s">
        <v>636</v>
      </c>
      <c r="M1245" s="49" t="s">
        <v>637</v>
      </c>
      <c r="O1245" s="49" t="s">
        <v>2109</v>
      </c>
      <c r="P1245" s="49" t="s">
        <v>2110</v>
      </c>
      <c r="Q1245" s="50">
        <v>4800</v>
      </c>
      <c r="R1245" s="50">
        <v>5280</v>
      </c>
      <c r="S1245" s="49" t="s">
        <v>2111</v>
      </c>
      <c r="T1245" s="49" t="s">
        <v>2112</v>
      </c>
      <c r="U1245" s="49" t="s">
        <v>2113</v>
      </c>
      <c r="Y1245" s="50">
        <v>1244</v>
      </c>
    </row>
    <row r="1246" spans="1:25" x14ac:dyDescent="0.8">
      <c r="A1246" s="46" t="s">
        <v>7308</v>
      </c>
      <c r="B1246" s="46" t="str">
        <f>IFERROR(IF(A1246="","",A1246&amp;COUNTIF(A$2:A1246,A1246)),"")</f>
        <v>文学88</v>
      </c>
      <c r="C1246" s="49" t="s">
        <v>6601</v>
      </c>
      <c r="D1246" s="50">
        <v>1245</v>
      </c>
      <c r="F1246" s="49" t="s">
        <v>48</v>
      </c>
      <c r="G1246" s="49" t="s">
        <v>2032</v>
      </c>
      <c r="H1246" s="49" t="s">
        <v>843</v>
      </c>
      <c r="L1246" s="49" t="s">
        <v>636</v>
      </c>
      <c r="M1246" s="49" t="s">
        <v>637</v>
      </c>
      <c r="O1246" s="49" t="s">
        <v>2114</v>
      </c>
      <c r="P1246" s="49" t="s">
        <v>2115</v>
      </c>
      <c r="Q1246" s="50">
        <v>68000</v>
      </c>
      <c r="R1246" s="50">
        <v>74800</v>
      </c>
      <c r="S1246" s="49" t="s">
        <v>2116</v>
      </c>
      <c r="T1246" s="49" t="s">
        <v>2117</v>
      </c>
      <c r="U1246" s="49" t="s">
        <v>2118</v>
      </c>
      <c r="Y1246" s="50">
        <v>1245</v>
      </c>
    </row>
    <row r="1247" spans="1:25" x14ac:dyDescent="0.8">
      <c r="A1247" s="46" t="s">
        <v>7311</v>
      </c>
      <c r="B1247" s="46" t="str">
        <f>IFERROR(IF(A1247="","",A1247&amp;COUNTIF(A$2:A1247,A1247)),"")</f>
        <v>芸術28</v>
      </c>
      <c r="C1247" s="49" t="s">
        <v>6601</v>
      </c>
      <c r="D1247" s="50">
        <v>1246</v>
      </c>
      <c r="F1247" s="49" t="s">
        <v>50</v>
      </c>
      <c r="G1247" s="49" t="s">
        <v>2119</v>
      </c>
      <c r="H1247" s="49" t="s">
        <v>885</v>
      </c>
      <c r="K1247" s="49" t="s">
        <v>6618</v>
      </c>
      <c r="L1247" s="49" t="s">
        <v>542</v>
      </c>
      <c r="M1247" s="49" t="s">
        <v>543</v>
      </c>
      <c r="O1247" s="49" t="s">
        <v>6619</v>
      </c>
      <c r="P1247" s="49" t="s">
        <v>6620</v>
      </c>
      <c r="Q1247" s="50">
        <v>3500</v>
      </c>
      <c r="R1247" s="50">
        <v>3850</v>
      </c>
      <c r="S1247" s="49" t="s">
        <v>6621</v>
      </c>
      <c r="T1247" s="49" t="s">
        <v>5063</v>
      </c>
      <c r="U1247" s="49" t="s">
        <v>1748</v>
      </c>
      <c r="V1247" s="49" t="s">
        <v>2383</v>
      </c>
      <c r="Y1247" s="50">
        <v>1246</v>
      </c>
    </row>
    <row r="1248" spans="1:25" x14ac:dyDescent="0.8">
      <c r="A1248" s="46" t="s">
        <v>7311</v>
      </c>
      <c r="B1248" s="46" t="str">
        <f>IFERROR(IF(A1248="","",A1248&amp;COUNTIF(A$2:A1248,A1248)),"")</f>
        <v>芸術29</v>
      </c>
      <c r="C1248" s="49" t="s">
        <v>6601</v>
      </c>
      <c r="D1248" s="50">
        <v>1247</v>
      </c>
      <c r="F1248" s="49" t="s">
        <v>50</v>
      </c>
      <c r="G1248" s="49" t="s">
        <v>2119</v>
      </c>
      <c r="H1248" s="49" t="s">
        <v>885</v>
      </c>
      <c r="K1248" s="49" t="s">
        <v>6622</v>
      </c>
      <c r="L1248" s="49" t="s">
        <v>542</v>
      </c>
      <c r="M1248" s="49" t="s">
        <v>543</v>
      </c>
      <c r="O1248" s="49" t="s">
        <v>886</v>
      </c>
      <c r="P1248" s="49" t="s">
        <v>887</v>
      </c>
      <c r="Q1248" s="50">
        <v>4500</v>
      </c>
      <c r="R1248" s="50">
        <v>4950</v>
      </c>
      <c r="S1248" s="49" t="s">
        <v>888</v>
      </c>
      <c r="T1248" s="49" t="s">
        <v>5280</v>
      </c>
      <c r="U1248" s="49" t="s">
        <v>267</v>
      </c>
      <c r="Y1248" s="50">
        <v>1247</v>
      </c>
    </row>
    <row r="1249" spans="1:25" x14ac:dyDescent="0.8">
      <c r="A1249" s="46" t="s">
        <v>7311</v>
      </c>
      <c r="B1249" s="46" t="str">
        <f>IFERROR(IF(A1249="","",A1249&amp;COUNTIF(A$2:A1249,A1249)),"")</f>
        <v>芸術30</v>
      </c>
      <c r="C1249" s="49" t="s">
        <v>6601</v>
      </c>
      <c r="D1249" s="50">
        <v>1248</v>
      </c>
      <c r="F1249" s="49" t="s">
        <v>50</v>
      </c>
      <c r="G1249" s="49" t="s">
        <v>2119</v>
      </c>
      <c r="H1249" s="49" t="s">
        <v>885</v>
      </c>
      <c r="K1249" s="49" t="s">
        <v>6623</v>
      </c>
      <c r="L1249" s="49" t="s">
        <v>542</v>
      </c>
      <c r="M1249" s="49" t="s">
        <v>543</v>
      </c>
      <c r="O1249" s="49" t="s">
        <v>2120</v>
      </c>
      <c r="P1249" s="49" t="s">
        <v>2121</v>
      </c>
      <c r="Q1249" s="50">
        <v>3600</v>
      </c>
      <c r="R1249" s="50">
        <v>3960</v>
      </c>
      <c r="S1249" s="49" t="s">
        <v>6624</v>
      </c>
      <c r="T1249" s="49" t="s">
        <v>1107</v>
      </c>
      <c r="U1249" s="49" t="s">
        <v>891</v>
      </c>
      <c r="Y1249" s="50">
        <v>1248</v>
      </c>
    </row>
    <row r="1250" spans="1:25" x14ac:dyDescent="0.8">
      <c r="A1250" s="46" t="s">
        <v>7311</v>
      </c>
      <c r="B1250" s="46" t="str">
        <f>IFERROR(IF(A1250="","",A1250&amp;COUNTIF(A$2:A1250,A1250)),"")</f>
        <v>芸術31</v>
      </c>
      <c r="C1250" s="49" t="s">
        <v>6601</v>
      </c>
      <c r="D1250" s="50">
        <v>1249</v>
      </c>
      <c r="F1250" s="49" t="s">
        <v>50</v>
      </c>
      <c r="G1250" s="49" t="s">
        <v>2119</v>
      </c>
      <c r="H1250" s="49" t="s">
        <v>885</v>
      </c>
      <c r="K1250" s="49" t="s">
        <v>6625</v>
      </c>
      <c r="L1250" s="49" t="s">
        <v>542</v>
      </c>
      <c r="M1250" s="49" t="s">
        <v>543</v>
      </c>
      <c r="O1250" s="49" t="s">
        <v>2122</v>
      </c>
      <c r="P1250" s="49" t="s">
        <v>2121</v>
      </c>
      <c r="Q1250" s="50">
        <v>3800</v>
      </c>
      <c r="R1250" s="50">
        <v>4180</v>
      </c>
      <c r="S1250" s="49" t="s">
        <v>2123</v>
      </c>
      <c r="T1250" s="49" t="s">
        <v>978</v>
      </c>
      <c r="U1250" s="49" t="s">
        <v>2124</v>
      </c>
      <c r="Y1250" s="50">
        <v>1249</v>
      </c>
    </row>
    <row r="1251" spans="1:25" x14ac:dyDescent="0.8">
      <c r="A1251" s="46" t="s">
        <v>7311</v>
      </c>
      <c r="B1251" s="46" t="str">
        <f>IFERROR(IF(A1251="","",A1251&amp;COUNTIF(A$2:A1251,A1251)),"")</f>
        <v>芸術32</v>
      </c>
      <c r="C1251" s="49" t="s">
        <v>6601</v>
      </c>
      <c r="D1251" s="50">
        <v>1250</v>
      </c>
      <c r="F1251" s="49" t="s">
        <v>50</v>
      </c>
      <c r="G1251" s="49" t="s">
        <v>2119</v>
      </c>
      <c r="H1251" s="49" t="s">
        <v>885</v>
      </c>
      <c r="K1251" s="49" t="s">
        <v>6626</v>
      </c>
      <c r="L1251" s="49" t="s">
        <v>449</v>
      </c>
      <c r="M1251" s="49" t="s">
        <v>450</v>
      </c>
      <c r="O1251" s="49" t="s">
        <v>6627</v>
      </c>
      <c r="P1251" s="49" t="s">
        <v>6628</v>
      </c>
      <c r="Q1251" s="50">
        <v>25000</v>
      </c>
      <c r="R1251" s="50">
        <v>27500</v>
      </c>
      <c r="S1251" s="49" t="s">
        <v>6629</v>
      </c>
      <c r="T1251" s="49" t="s">
        <v>1270</v>
      </c>
      <c r="U1251" s="49" t="s">
        <v>6630</v>
      </c>
      <c r="V1251" s="49" t="s">
        <v>2383</v>
      </c>
      <c r="Y1251" s="50">
        <v>1250</v>
      </c>
    </row>
    <row r="1252" spans="1:25" x14ac:dyDescent="0.8">
      <c r="A1252" s="46" t="s">
        <v>7311</v>
      </c>
      <c r="B1252" s="46" t="str">
        <f>IFERROR(IF(A1252="","",A1252&amp;COUNTIF(A$2:A1252,A1252)),"")</f>
        <v>芸術33</v>
      </c>
      <c r="C1252" s="49" t="s">
        <v>6601</v>
      </c>
      <c r="D1252" s="50">
        <v>1251</v>
      </c>
      <c r="F1252" s="49" t="s">
        <v>50</v>
      </c>
      <c r="G1252" s="49" t="s">
        <v>2119</v>
      </c>
      <c r="H1252" s="49" t="s">
        <v>885</v>
      </c>
      <c r="K1252" s="49" t="s">
        <v>6631</v>
      </c>
      <c r="L1252" s="49" t="s">
        <v>416</v>
      </c>
      <c r="M1252" s="49" t="s">
        <v>417</v>
      </c>
      <c r="O1252" s="49" t="s">
        <v>6632</v>
      </c>
      <c r="P1252" s="49" t="s">
        <v>889</v>
      </c>
      <c r="Q1252" s="50">
        <v>6800</v>
      </c>
      <c r="R1252" s="50">
        <v>7480</v>
      </c>
      <c r="S1252" s="49" t="s">
        <v>6633</v>
      </c>
      <c r="T1252" s="49" t="s">
        <v>1125</v>
      </c>
      <c r="U1252" s="49" t="s">
        <v>197</v>
      </c>
      <c r="V1252" s="49" t="s">
        <v>2383</v>
      </c>
      <c r="Y1252" s="50">
        <v>1251</v>
      </c>
    </row>
    <row r="1253" spans="1:25" x14ac:dyDescent="0.8">
      <c r="A1253" s="46" t="s">
        <v>7311</v>
      </c>
      <c r="B1253" s="46" t="str">
        <f>IFERROR(IF(A1253="","",A1253&amp;COUNTIF(A$2:A1253,A1253)),"")</f>
        <v>芸術34</v>
      </c>
      <c r="C1253" s="49" t="s">
        <v>6601</v>
      </c>
      <c r="D1253" s="50">
        <v>1252</v>
      </c>
      <c r="F1253" s="49" t="s">
        <v>50</v>
      </c>
      <c r="G1253" s="49" t="s">
        <v>2119</v>
      </c>
      <c r="H1253" s="49" t="s">
        <v>885</v>
      </c>
      <c r="K1253" s="49" t="s">
        <v>6634</v>
      </c>
      <c r="L1253" s="49" t="s">
        <v>416</v>
      </c>
      <c r="M1253" s="49" t="s">
        <v>417</v>
      </c>
      <c r="O1253" s="49" t="s">
        <v>892</v>
      </c>
      <c r="P1253" s="49" t="s">
        <v>893</v>
      </c>
      <c r="Q1253" s="50">
        <v>12000</v>
      </c>
      <c r="R1253" s="50">
        <v>13200</v>
      </c>
      <c r="S1253" s="49" t="s">
        <v>894</v>
      </c>
      <c r="T1253" s="49" t="s">
        <v>122</v>
      </c>
      <c r="U1253" s="49" t="s">
        <v>895</v>
      </c>
      <c r="Y1253" s="50">
        <v>1252</v>
      </c>
    </row>
    <row r="1254" spans="1:25" x14ac:dyDescent="0.8">
      <c r="A1254" s="46" t="s">
        <v>7311</v>
      </c>
      <c r="B1254" s="46" t="str">
        <f>IFERROR(IF(A1254="","",A1254&amp;COUNTIF(A$2:A1254,A1254)),"")</f>
        <v>芸術35</v>
      </c>
      <c r="C1254" s="49" t="s">
        <v>6635</v>
      </c>
      <c r="D1254" s="50">
        <v>1253</v>
      </c>
      <c r="F1254" s="49" t="s">
        <v>50</v>
      </c>
      <c r="G1254" s="49" t="s">
        <v>2119</v>
      </c>
      <c r="H1254" s="49" t="s">
        <v>885</v>
      </c>
      <c r="K1254" s="49" t="s">
        <v>6636</v>
      </c>
      <c r="L1254" s="49" t="s">
        <v>416</v>
      </c>
      <c r="M1254" s="49" t="s">
        <v>417</v>
      </c>
      <c r="O1254" s="49" t="s">
        <v>2125</v>
      </c>
      <c r="P1254" s="49" t="s">
        <v>2126</v>
      </c>
      <c r="Q1254" s="50">
        <v>7000</v>
      </c>
      <c r="R1254" s="50">
        <v>7700</v>
      </c>
      <c r="S1254" s="49" t="s">
        <v>2127</v>
      </c>
      <c r="T1254" s="49" t="s">
        <v>942</v>
      </c>
      <c r="U1254" s="49" t="s">
        <v>228</v>
      </c>
      <c r="Y1254" s="50">
        <v>1253</v>
      </c>
    </row>
    <row r="1255" spans="1:25" x14ac:dyDescent="0.8">
      <c r="A1255" s="46" t="s">
        <v>7311</v>
      </c>
      <c r="B1255" s="46" t="str">
        <f>IFERROR(IF(A1255="","",A1255&amp;COUNTIF(A$2:A1255,A1255)),"")</f>
        <v>芸術36</v>
      </c>
      <c r="C1255" s="49" t="s">
        <v>6635</v>
      </c>
      <c r="D1255" s="50">
        <v>1254</v>
      </c>
      <c r="F1255" s="49" t="s">
        <v>50</v>
      </c>
      <c r="G1255" s="49" t="s">
        <v>2119</v>
      </c>
      <c r="H1255" s="49" t="s">
        <v>885</v>
      </c>
      <c r="K1255" s="49" t="s">
        <v>6637</v>
      </c>
      <c r="L1255" s="49" t="s">
        <v>1294</v>
      </c>
      <c r="M1255" s="49" t="s">
        <v>1295</v>
      </c>
      <c r="O1255" s="49" t="s">
        <v>2129</v>
      </c>
      <c r="P1255" s="49" t="s">
        <v>2130</v>
      </c>
      <c r="Q1255" s="50">
        <v>3600</v>
      </c>
      <c r="R1255" s="50">
        <v>3960</v>
      </c>
      <c r="S1255" s="49" t="s">
        <v>2131</v>
      </c>
      <c r="T1255" s="49" t="s">
        <v>1036</v>
      </c>
      <c r="U1255" s="49" t="s">
        <v>2132</v>
      </c>
      <c r="Y1255" s="50">
        <v>1254</v>
      </c>
    </row>
    <row r="1256" spans="1:25" x14ac:dyDescent="0.8">
      <c r="A1256" s="46" t="s">
        <v>7311</v>
      </c>
      <c r="B1256" s="46" t="str">
        <f>IFERROR(IF(A1256="","",A1256&amp;COUNTIF(A$2:A1256,A1256)),"")</f>
        <v>芸術37</v>
      </c>
      <c r="C1256" s="49" t="s">
        <v>6635</v>
      </c>
      <c r="D1256" s="50">
        <v>1255</v>
      </c>
      <c r="F1256" s="49" t="s">
        <v>50</v>
      </c>
      <c r="G1256" s="49" t="s">
        <v>2119</v>
      </c>
      <c r="H1256" s="49" t="s">
        <v>885</v>
      </c>
      <c r="K1256" s="49" t="s">
        <v>6638</v>
      </c>
      <c r="L1256" s="49" t="s">
        <v>1294</v>
      </c>
      <c r="M1256" s="49" t="s">
        <v>1295</v>
      </c>
      <c r="O1256" s="49" t="s">
        <v>2133</v>
      </c>
      <c r="P1256" s="49" t="s">
        <v>2134</v>
      </c>
      <c r="Q1256" s="50">
        <v>3500</v>
      </c>
      <c r="R1256" s="50">
        <v>3850</v>
      </c>
      <c r="S1256" s="49" t="s">
        <v>2135</v>
      </c>
      <c r="T1256" s="49" t="s">
        <v>1058</v>
      </c>
      <c r="U1256" s="49" t="s">
        <v>2136</v>
      </c>
      <c r="Y1256" s="50">
        <v>1255</v>
      </c>
    </row>
    <row r="1257" spans="1:25" x14ac:dyDescent="0.8">
      <c r="A1257" s="46" t="s">
        <v>7311</v>
      </c>
      <c r="B1257" s="46" t="str">
        <f>IFERROR(IF(A1257="","",A1257&amp;COUNTIF(A$2:A1257,A1257)),"")</f>
        <v>芸術38</v>
      </c>
      <c r="C1257" s="49" t="s">
        <v>6635</v>
      </c>
      <c r="D1257" s="50">
        <v>1256</v>
      </c>
      <c r="F1257" s="49" t="s">
        <v>50</v>
      </c>
      <c r="G1257" s="49" t="s">
        <v>2119</v>
      </c>
      <c r="H1257" s="49" t="s">
        <v>885</v>
      </c>
      <c r="K1257" s="49" t="s">
        <v>6639</v>
      </c>
      <c r="L1257" s="49" t="s">
        <v>875</v>
      </c>
      <c r="M1257" s="49" t="s">
        <v>876</v>
      </c>
      <c r="O1257" s="49" t="s">
        <v>6640</v>
      </c>
      <c r="P1257" s="49" t="s">
        <v>6641</v>
      </c>
      <c r="Q1257" s="50">
        <v>2400</v>
      </c>
      <c r="R1257" s="50">
        <v>2640</v>
      </c>
      <c r="S1257" s="49" t="s">
        <v>6642</v>
      </c>
      <c r="T1257" s="49" t="s">
        <v>938</v>
      </c>
      <c r="U1257" s="49" t="s">
        <v>176</v>
      </c>
      <c r="V1257" s="49" t="s">
        <v>2383</v>
      </c>
      <c r="Y1257" s="50">
        <v>1256</v>
      </c>
    </row>
    <row r="1258" spans="1:25" x14ac:dyDescent="0.8">
      <c r="A1258" s="46" t="s">
        <v>7311</v>
      </c>
      <c r="B1258" s="46" t="str">
        <f>IFERROR(IF(A1258="","",A1258&amp;COUNTIF(A$2:A1258,A1258)),"")</f>
        <v>芸術39</v>
      </c>
      <c r="C1258" s="49" t="s">
        <v>6635</v>
      </c>
      <c r="D1258" s="50">
        <v>1257</v>
      </c>
      <c r="F1258" s="49" t="s">
        <v>50</v>
      </c>
      <c r="G1258" s="49" t="s">
        <v>2119</v>
      </c>
      <c r="H1258" s="49" t="s">
        <v>885</v>
      </c>
      <c r="K1258" s="49" t="s">
        <v>6643</v>
      </c>
      <c r="L1258" s="49" t="s">
        <v>875</v>
      </c>
      <c r="M1258" s="49" t="s">
        <v>876</v>
      </c>
      <c r="O1258" s="49" t="s">
        <v>898</v>
      </c>
      <c r="P1258" s="49" t="s">
        <v>899</v>
      </c>
      <c r="Q1258" s="50">
        <v>2500</v>
      </c>
      <c r="R1258" s="50">
        <v>2750</v>
      </c>
      <c r="S1258" s="49" t="s">
        <v>900</v>
      </c>
      <c r="T1258" s="49" t="s">
        <v>92</v>
      </c>
      <c r="U1258" s="49" t="s">
        <v>150</v>
      </c>
      <c r="Y1258" s="50">
        <v>1257</v>
      </c>
    </row>
    <row r="1259" spans="1:25" x14ac:dyDescent="0.8">
      <c r="A1259" s="46" t="s">
        <v>7311</v>
      </c>
      <c r="B1259" s="46" t="str">
        <f>IFERROR(IF(A1259="","",A1259&amp;COUNTIF(A$2:A1259,A1259)),"")</f>
        <v>芸術40</v>
      </c>
      <c r="C1259" s="49" t="s">
        <v>6635</v>
      </c>
      <c r="D1259" s="50">
        <v>1258</v>
      </c>
      <c r="F1259" s="49" t="s">
        <v>50</v>
      </c>
      <c r="G1259" s="49" t="s">
        <v>2119</v>
      </c>
      <c r="H1259" s="49" t="s">
        <v>885</v>
      </c>
      <c r="K1259" s="49" t="s">
        <v>6644</v>
      </c>
      <c r="L1259" s="49" t="s">
        <v>875</v>
      </c>
      <c r="M1259" s="49" t="s">
        <v>876</v>
      </c>
      <c r="O1259" s="49" t="s">
        <v>2137</v>
      </c>
      <c r="P1259" s="49" t="s">
        <v>2138</v>
      </c>
      <c r="Q1259" s="50">
        <v>25000</v>
      </c>
      <c r="R1259" s="50">
        <v>27500</v>
      </c>
      <c r="S1259" s="49" t="s">
        <v>2139</v>
      </c>
      <c r="T1259" s="49" t="s">
        <v>2140</v>
      </c>
      <c r="U1259" s="49" t="s">
        <v>2141</v>
      </c>
      <c r="Y1259" s="50">
        <v>1258</v>
      </c>
    </row>
    <row r="1260" spans="1:25" x14ac:dyDescent="0.8">
      <c r="A1260" s="46" t="s">
        <v>7311</v>
      </c>
      <c r="B1260" s="46" t="str">
        <f>IFERROR(IF(A1260="","",A1260&amp;COUNTIF(A$2:A1260,A1260)),"")</f>
        <v>芸術41</v>
      </c>
      <c r="C1260" s="49" t="s">
        <v>6635</v>
      </c>
      <c r="D1260" s="50">
        <v>1259</v>
      </c>
      <c r="F1260" s="49" t="s">
        <v>50</v>
      </c>
      <c r="G1260" s="49" t="s">
        <v>2119</v>
      </c>
      <c r="H1260" s="49" t="s">
        <v>885</v>
      </c>
      <c r="K1260" s="49" t="s">
        <v>6645</v>
      </c>
      <c r="L1260" s="49" t="s">
        <v>1300</v>
      </c>
      <c r="M1260" s="49" t="s">
        <v>1301</v>
      </c>
      <c r="O1260" s="49" t="s">
        <v>6646</v>
      </c>
      <c r="P1260" s="49" t="s">
        <v>6647</v>
      </c>
      <c r="Q1260" s="50">
        <v>4000</v>
      </c>
      <c r="R1260" s="50">
        <v>4400</v>
      </c>
      <c r="S1260" s="49" t="s">
        <v>6648</v>
      </c>
      <c r="T1260" s="49" t="s">
        <v>5346</v>
      </c>
      <c r="U1260" s="49" t="s">
        <v>4715</v>
      </c>
      <c r="V1260" s="49" t="s">
        <v>2383</v>
      </c>
      <c r="Y1260" s="50">
        <v>1259</v>
      </c>
    </row>
    <row r="1261" spans="1:25" x14ac:dyDescent="0.8">
      <c r="A1261" s="46" t="s">
        <v>7311</v>
      </c>
      <c r="B1261" s="46" t="str">
        <f>IFERROR(IF(A1261="","",A1261&amp;COUNTIF(A$2:A1261,A1261)),"")</f>
        <v>芸術42</v>
      </c>
      <c r="C1261" s="49" t="s">
        <v>6635</v>
      </c>
      <c r="D1261" s="50">
        <v>1260</v>
      </c>
      <c r="F1261" s="49" t="s">
        <v>50</v>
      </c>
      <c r="G1261" s="49" t="s">
        <v>2119</v>
      </c>
      <c r="H1261" s="49" t="s">
        <v>885</v>
      </c>
      <c r="K1261" s="49" t="s">
        <v>6649</v>
      </c>
      <c r="L1261" s="49" t="s">
        <v>261</v>
      </c>
      <c r="M1261" s="49" t="s">
        <v>262</v>
      </c>
      <c r="O1261" s="49" t="s">
        <v>6650</v>
      </c>
      <c r="P1261" s="49" t="s">
        <v>6651</v>
      </c>
      <c r="Q1261" s="50">
        <v>22000</v>
      </c>
      <c r="R1261" s="50">
        <v>24200</v>
      </c>
      <c r="S1261" s="49" t="s">
        <v>6652</v>
      </c>
      <c r="T1261" s="49" t="s">
        <v>148</v>
      </c>
      <c r="U1261" s="49" t="s">
        <v>6653</v>
      </c>
      <c r="V1261" s="49" t="s">
        <v>2383</v>
      </c>
      <c r="Y1261" s="50">
        <v>1260</v>
      </c>
    </row>
    <row r="1262" spans="1:25" x14ac:dyDescent="0.8">
      <c r="A1262" s="46" t="s">
        <v>7311</v>
      </c>
      <c r="B1262" s="46" t="str">
        <f>IFERROR(IF(A1262="","",A1262&amp;COUNTIF(A$2:A1262,A1262)),"")</f>
        <v>芸術43</v>
      </c>
      <c r="C1262" s="49" t="s">
        <v>6635</v>
      </c>
      <c r="D1262" s="50">
        <v>1261</v>
      </c>
      <c r="F1262" s="49" t="s">
        <v>50</v>
      </c>
      <c r="G1262" s="49" t="s">
        <v>2119</v>
      </c>
      <c r="H1262" s="49" t="s">
        <v>885</v>
      </c>
      <c r="K1262" s="49" t="s">
        <v>6654</v>
      </c>
      <c r="L1262" s="49" t="s">
        <v>261</v>
      </c>
      <c r="M1262" s="49" t="s">
        <v>262</v>
      </c>
      <c r="O1262" s="49" t="s">
        <v>6655</v>
      </c>
      <c r="P1262" s="49" t="s">
        <v>6656</v>
      </c>
      <c r="Q1262" s="50">
        <v>10000</v>
      </c>
      <c r="R1262" s="50">
        <v>11000</v>
      </c>
      <c r="S1262" s="49" t="s">
        <v>6657</v>
      </c>
      <c r="T1262" s="49" t="s">
        <v>148</v>
      </c>
      <c r="U1262" s="49" t="s">
        <v>6658</v>
      </c>
      <c r="V1262" s="49" t="s">
        <v>2383</v>
      </c>
      <c r="Y1262" s="50">
        <v>1261</v>
      </c>
    </row>
    <row r="1263" spans="1:25" x14ac:dyDescent="0.8">
      <c r="A1263" s="46" t="s">
        <v>7311</v>
      </c>
      <c r="B1263" s="46" t="str">
        <f>IFERROR(IF(A1263="","",A1263&amp;COUNTIF(A$2:A1263,A1263)),"")</f>
        <v>芸術44</v>
      </c>
      <c r="C1263" s="49" t="s">
        <v>6635</v>
      </c>
      <c r="D1263" s="50">
        <v>1262</v>
      </c>
      <c r="F1263" s="49" t="s">
        <v>50</v>
      </c>
      <c r="G1263" s="49" t="s">
        <v>2119</v>
      </c>
      <c r="H1263" s="49" t="s">
        <v>885</v>
      </c>
      <c r="L1263" s="49" t="s">
        <v>261</v>
      </c>
      <c r="M1263" s="49" t="s">
        <v>262</v>
      </c>
      <c r="O1263" s="49" t="s">
        <v>6659</v>
      </c>
      <c r="P1263" s="49" t="s">
        <v>6660</v>
      </c>
      <c r="Q1263" s="50">
        <v>70000</v>
      </c>
      <c r="R1263" s="50">
        <v>77000</v>
      </c>
      <c r="S1263" s="49" t="s">
        <v>6661</v>
      </c>
      <c r="T1263" s="49" t="s">
        <v>5063</v>
      </c>
      <c r="U1263" s="49" t="s">
        <v>6662</v>
      </c>
      <c r="V1263" s="49" t="s">
        <v>7291</v>
      </c>
      <c r="Y1263" s="50">
        <v>1262</v>
      </c>
    </row>
    <row r="1264" spans="1:25" x14ac:dyDescent="0.8">
      <c r="A1264" s="46" t="s">
        <v>7311</v>
      </c>
      <c r="B1264" s="46" t="str">
        <f>IFERROR(IF(A1264="","",A1264&amp;COUNTIF(A$2:A1264,A1264)),"")</f>
        <v>芸術45</v>
      </c>
      <c r="C1264" s="49" t="s">
        <v>6635</v>
      </c>
      <c r="D1264" s="50">
        <v>1263</v>
      </c>
      <c r="F1264" s="49" t="s">
        <v>50</v>
      </c>
      <c r="G1264" s="49" t="s">
        <v>2119</v>
      </c>
      <c r="H1264" s="49" t="s">
        <v>885</v>
      </c>
      <c r="K1264" s="49" t="s">
        <v>6663</v>
      </c>
      <c r="L1264" s="49" t="s">
        <v>261</v>
      </c>
      <c r="M1264" s="49" t="s">
        <v>262</v>
      </c>
      <c r="O1264" s="49" t="s">
        <v>6664</v>
      </c>
      <c r="P1264" s="49" t="s">
        <v>6665</v>
      </c>
      <c r="Q1264" s="50">
        <v>28000</v>
      </c>
      <c r="R1264" s="50">
        <v>30800</v>
      </c>
      <c r="S1264" s="49" t="s">
        <v>6666</v>
      </c>
      <c r="T1264" s="49" t="s">
        <v>5063</v>
      </c>
      <c r="U1264" s="49" t="s">
        <v>6667</v>
      </c>
      <c r="V1264" s="49" t="s">
        <v>2383</v>
      </c>
      <c r="Y1264" s="50">
        <v>1263</v>
      </c>
    </row>
    <row r="1265" spans="1:25" x14ac:dyDescent="0.8">
      <c r="A1265" s="46" t="s">
        <v>7311</v>
      </c>
      <c r="B1265" s="46" t="str">
        <f>IFERROR(IF(A1265="","",A1265&amp;COUNTIF(A$2:A1265,A1265)),"")</f>
        <v>芸術46</v>
      </c>
      <c r="C1265" s="49" t="s">
        <v>6635</v>
      </c>
      <c r="D1265" s="50">
        <v>1264</v>
      </c>
      <c r="F1265" s="49" t="s">
        <v>50</v>
      </c>
      <c r="G1265" s="49" t="s">
        <v>2119</v>
      </c>
      <c r="H1265" s="49" t="s">
        <v>885</v>
      </c>
      <c r="K1265" s="49" t="s">
        <v>6668</v>
      </c>
      <c r="L1265" s="49" t="s">
        <v>261</v>
      </c>
      <c r="M1265" s="49" t="s">
        <v>262</v>
      </c>
      <c r="O1265" s="49" t="s">
        <v>2142</v>
      </c>
      <c r="P1265" s="49" t="s">
        <v>2143</v>
      </c>
      <c r="Q1265" s="50">
        <v>26000</v>
      </c>
      <c r="R1265" s="50">
        <v>28600</v>
      </c>
      <c r="S1265" s="49" t="s">
        <v>2144</v>
      </c>
      <c r="T1265" s="49" t="s">
        <v>1168</v>
      </c>
      <c r="U1265" s="49" t="s">
        <v>2145</v>
      </c>
      <c r="Y1265" s="50">
        <v>1264</v>
      </c>
    </row>
    <row r="1266" spans="1:25" x14ac:dyDescent="0.8">
      <c r="A1266" s="46" t="s">
        <v>7311</v>
      </c>
      <c r="B1266" s="46" t="str">
        <f>IFERROR(IF(A1266="","",A1266&amp;COUNTIF(A$2:A1266,A1266)),"")</f>
        <v>芸術47</v>
      </c>
      <c r="C1266" s="49" t="s">
        <v>6635</v>
      </c>
      <c r="D1266" s="50">
        <v>1265</v>
      </c>
      <c r="F1266" s="49" t="s">
        <v>50</v>
      </c>
      <c r="G1266" s="49" t="s">
        <v>2119</v>
      </c>
      <c r="H1266" s="49" t="s">
        <v>885</v>
      </c>
      <c r="L1266" s="49" t="s">
        <v>261</v>
      </c>
      <c r="M1266" s="49" t="s">
        <v>262</v>
      </c>
      <c r="O1266" s="49" t="s">
        <v>2146</v>
      </c>
      <c r="P1266" s="49" t="s">
        <v>2147</v>
      </c>
      <c r="Q1266" s="50">
        <v>39900</v>
      </c>
      <c r="R1266" s="50">
        <v>43890</v>
      </c>
      <c r="S1266" s="49" t="s">
        <v>2148</v>
      </c>
      <c r="T1266" s="49" t="s">
        <v>1159</v>
      </c>
      <c r="U1266" s="49" t="s">
        <v>2149</v>
      </c>
      <c r="Y1266" s="50">
        <v>1265</v>
      </c>
    </row>
    <row r="1267" spans="1:25" x14ac:dyDescent="0.8">
      <c r="A1267" s="46" t="s">
        <v>7311</v>
      </c>
      <c r="B1267" s="46" t="str">
        <f>IFERROR(IF(A1267="","",A1267&amp;COUNTIF(A$2:A1267,A1267)),"")</f>
        <v>芸術48</v>
      </c>
      <c r="C1267" s="49" t="s">
        <v>6635</v>
      </c>
      <c r="D1267" s="50">
        <v>1266</v>
      </c>
      <c r="F1267" s="49" t="s">
        <v>50</v>
      </c>
      <c r="G1267" s="49" t="s">
        <v>2119</v>
      </c>
      <c r="H1267" s="49" t="s">
        <v>885</v>
      </c>
      <c r="K1267" s="49" t="s">
        <v>6669</v>
      </c>
      <c r="L1267" s="49" t="s">
        <v>211</v>
      </c>
      <c r="M1267" s="49" t="s">
        <v>212</v>
      </c>
      <c r="O1267" s="49" t="s">
        <v>2150</v>
      </c>
      <c r="P1267" s="49" t="s">
        <v>2151</v>
      </c>
      <c r="Q1267" s="50">
        <v>12000</v>
      </c>
      <c r="R1267" s="50">
        <v>13200</v>
      </c>
      <c r="S1267" s="49" t="s">
        <v>2152</v>
      </c>
      <c r="T1267" s="49" t="s">
        <v>6670</v>
      </c>
      <c r="U1267" s="49" t="s">
        <v>2153</v>
      </c>
      <c r="Y1267" s="50">
        <v>1266</v>
      </c>
    </row>
    <row r="1268" spans="1:25" x14ac:dyDescent="0.8">
      <c r="A1268" s="46" t="s">
        <v>7311</v>
      </c>
      <c r="B1268" s="46" t="str">
        <f>IFERROR(IF(A1268="","",A1268&amp;COUNTIF(A$2:A1268,A1268)),"")</f>
        <v>芸術49</v>
      </c>
      <c r="C1268" s="49" t="s">
        <v>6635</v>
      </c>
      <c r="D1268" s="50">
        <v>1267</v>
      </c>
      <c r="F1268" s="49" t="s">
        <v>50</v>
      </c>
      <c r="G1268" s="49" t="s">
        <v>2119</v>
      </c>
      <c r="H1268" s="49" t="s">
        <v>885</v>
      </c>
      <c r="K1268" s="49" t="s">
        <v>6671</v>
      </c>
      <c r="L1268" s="49" t="s">
        <v>263</v>
      </c>
      <c r="M1268" s="49" t="s">
        <v>264</v>
      </c>
      <c r="O1268" s="49" t="s">
        <v>6672</v>
      </c>
      <c r="P1268" s="49" t="s">
        <v>6673</v>
      </c>
      <c r="Q1268" s="50">
        <v>35000</v>
      </c>
      <c r="R1268" s="50">
        <v>38500</v>
      </c>
      <c r="S1268" s="49" t="s">
        <v>6674</v>
      </c>
      <c r="T1268" s="49" t="s">
        <v>1062</v>
      </c>
      <c r="U1268" s="49" t="s">
        <v>1731</v>
      </c>
      <c r="V1268" s="49" t="s">
        <v>7291</v>
      </c>
      <c r="Y1268" s="50">
        <v>1267</v>
      </c>
    </row>
    <row r="1269" spans="1:25" x14ac:dyDescent="0.8">
      <c r="A1269" s="46" t="s">
        <v>7311</v>
      </c>
      <c r="B1269" s="46" t="str">
        <f>IFERROR(IF(A1269="","",A1269&amp;COUNTIF(A$2:A1269,A1269)),"")</f>
        <v>芸術50</v>
      </c>
      <c r="C1269" s="49" t="s">
        <v>6635</v>
      </c>
      <c r="D1269" s="50">
        <v>1268</v>
      </c>
      <c r="F1269" s="49" t="s">
        <v>50</v>
      </c>
      <c r="G1269" s="49" t="s">
        <v>2119</v>
      </c>
      <c r="H1269" s="49" t="s">
        <v>885</v>
      </c>
      <c r="K1269" s="49" t="s">
        <v>6675</v>
      </c>
      <c r="L1269" s="49" t="s">
        <v>263</v>
      </c>
      <c r="M1269" s="49" t="s">
        <v>264</v>
      </c>
      <c r="O1269" s="49" t="s">
        <v>6676</v>
      </c>
      <c r="P1269" s="49" t="s">
        <v>6677</v>
      </c>
      <c r="Q1269" s="50">
        <v>35000</v>
      </c>
      <c r="R1269" s="50">
        <v>38500</v>
      </c>
      <c r="S1269" s="49" t="s">
        <v>6678</v>
      </c>
      <c r="T1269" s="49" t="s">
        <v>948</v>
      </c>
      <c r="U1269" s="49" t="s">
        <v>6679</v>
      </c>
      <c r="V1269" s="49" t="s">
        <v>7291</v>
      </c>
      <c r="Y1269" s="50">
        <v>1268</v>
      </c>
    </row>
    <row r="1270" spans="1:25" x14ac:dyDescent="0.8">
      <c r="A1270" s="46" t="s">
        <v>7311</v>
      </c>
      <c r="B1270" s="46" t="str">
        <f>IFERROR(IF(A1270="","",A1270&amp;COUNTIF(A$2:A1270,A1270)),"")</f>
        <v>芸術51</v>
      </c>
      <c r="C1270" s="49" t="s">
        <v>6680</v>
      </c>
      <c r="D1270" s="50">
        <v>1269</v>
      </c>
      <c r="F1270" s="49" t="s">
        <v>50</v>
      </c>
      <c r="G1270" s="49" t="s">
        <v>2119</v>
      </c>
      <c r="H1270" s="49" t="s">
        <v>885</v>
      </c>
      <c r="K1270" s="49" t="s">
        <v>6681</v>
      </c>
      <c r="L1270" s="49" t="s">
        <v>263</v>
      </c>
      <c r="M1270" s="49" t="s">
        <v>264</v>
      </c>
      <c r="O1270" s="49" t="s">
        <v>6682</v>
      </c>
      <c r="P1270" s="49" t="s">
        <v>6683</v>
      </c>
      <c r="Q1270" s="50">
        <v>35000</v>
      </c>
      <c r="R1270" s="50">
        <v>38500</v>
      </c>
      <c r="S1270" s="49" t="s">
        <v>6684</v>
      </c>
      <c r="T1270" s="49" t="s">
        <v>96</v>
      </c>
      <c r="U1270" s="49" t="s">
        <v>6685</v>
      </c>
      <c r="V1270" s="49" t="s">
        <v>7291</v>
      </c>
      <c r="Y1270" s="50">
        <v>1269</v>
      </c>
    </row>
    <row r="1271" spans="1:25" x14ac:dyDescent="0.8">
      <c r="A1271" s="46" t="s">
        <v>7311</v>
      </c>
      <c r="B1271" s="46" t="str">
        <f>IFERROR(IF(A1271="","",A1271&amp;COUNTIF(A$2:A1271,A1271)),"")</f>
        <v>芸術52</v>
      </c>
      <c r="C1271" s="49" t="s">
        <v>6680</v>
      </c>
      <c r="D1271" s="50">
        <v>1270</v>
      </c>
      <c r="F1271" s="49" t="s">
        <v>50</v>
      </c>
      <c r="G1271" s="49" t="s">
        <v>2119</v>
      </c>
      <c r="H1271" s="49" t="s">
        <v>885</v>
      </c>
      <c r="K1271" s="49" t="s">
        <v>6686</v>
      </c>
      <c r="L1271" s="49" t="s">
        <v>265</v>
      </c>
      <c r="M1271" s="49" t="s">
        <v>266</v>
      </c>
      <c r="O1271" s="49" t="s">
        <v>6687</v>
      </c>
      <c r="P1271" s="49" t="s">
        <v>6688</v>
      </c>
      <c r="Q1271" s="50">
        <v>36000</v>
      </c>
      <c r="R1271" s="50">
        <v>39600</v>
      </c>
      <c r="S1271" s="49" t="s">
        <v>6689</v>
      </c>
      <c r="T1271" s="49" t="s">
        <v>82</v>
      </c>
      <c r="U1271" s="49" t="s">
        <v>6690</v>
      </c>
      <c r="V1271" s="49" t="s">
        <v>2383</v>
      </c>
      <c r="Y1271" s="50">
        <v>1270</v>
      </c>
    </row>
    <row r="1272" spans="1:25" x14ac:dyDescent="0.8">
      <c r="A1272" s="46" t="s">
        <v>7311</v>
      </c>
      <c r="B1272" s="46" t="str">
        <f>IFERROR(IF(A1272="","",A1272&amp;COUNTIF(A$2:A1272,A1272)),"")</f>
        <v>芸術53</v>
      </c>
      <c r="C1272" s="49" t="s">
        <v>6680</v>
      </c>
      <c r="D1272" s="50">
        <v>1271</v>
      </c>
      <c r="F1272" s="49" t="s">
        <v>50</v>
      </c>
      <c r="G1272" s="49" t="s">
        <v>2119</v>
      </c>
      <c r="H1272" s="49" t="s">
        <v>885</v>
      </c>
      <c r="K1272" s="49" t="s">
        <v>6691</v>
      </c>
      <c r="L1272" s="49" t="s">
        <v>605</v>
      </c>
      <c r="M1272" s="49" t="s">
        <v>606</v>
      </c>
      <c r="O1272" s="49" t="s">
        <v>6692</v>
      </c>
      <c r="P1272" s="49" t="s">
        <v>6693</v>
      </c>
      <c r="Q1272" s="50">
        <v>15000</v>
      </c>
      <c r="R1272" s="50">
        <v>16500</v>
      </c>
      <c r="S1272" s="49" t="s">
        <v>6694</v>
      </c>
      <c r="T1272" s="49" t="s">
        <v>5270</v>
      </c>
      <c r="U1272" s="49" t="s">
        <v>6695</v>
      </c>
      <c r="V1272" s="49" t="s">
        <v>2383</v>
      </c>
      <c r="Y1272" s="50">
        <v>1271</v>
      </c>
    </row>
    <row r="1273" spans="1:25" x14ac:dyDescent="0.8">
      <c r="A1273" s="46" t="s">
        <v>7311</v>
      </c>
      <c r="B1273" s="46" t="str">
        <f>IFERROR(IF(A1273="","",A1273&amp;COUNTIF(A$2:A1273,A1273)),"")</f>
        <v>芸術54</v>
      </c>
      <c r="C1273" s="49" t="s">
        <v>6680</v>
      </c>
      <c r="D1273" s="50">
        <v>1272</v>
      </c>
      <c r="F1273" s="49" t="s">
        <v>50</v>
      </c>
      <c r="G1273" s="49" t="s">
        <v>2119</v>
      </c>
      <c r="H1273" s="49" t="s">
        <v>885</v>
      </c>
      <c r="K1273" s="49" t="s">
        <v>6696</v>
      </c>
      <c r="L1273" s="49" t="s">
        <v>1381</v>
      </c>
      <c r="M1273" s="49" t="s">
        <v>1382</v>
      </c>
      <c r="O1273" s="49" t="s">
        <v>6697</v>
      </c>
      <c r="P1273" s="49" t="s">
        <v>6698</v>
      </c>
      <c r="Q1273" s="50">
        <v>3500</v>
      </c>
      <c r="R1273" s="50">
        <v>3850</v>
      </c>
      <c r="S1273" s="49" t="s">
        <v>6699</v>
      </c>
      <c r="T1273" s="49" t="s">
        <v>1237</v>
      </c>
      <c r="U1273" s="49" t="s">
        <v>6700</v>
      </c>
      <c r="V1273" s="49" t="s">
        <v>2383</v>
      </c>
      <c r="X1273" s="17"/>
      <c r="Y1273" s="50">
        <v>1272</v>
      </c>
    </row>
    <row r="1274" spans="1:25" x14ac:dyDescent="0.8">
      <c r="A1274" s="46" t="s">
        <v>7311</v>
      </c>
      <c r="B1274" s="46" t="str">
        <f>IFERROR(IF(A1274="","",A1274&amp;COUNTIF(A$2:A1274,A1274)),"")</f>
        <v>芸術55</v>
      </c>
      <c r="C1274" s="49" t="s">
        <v>6680</v>
      </c>
      <c r="D1274" s="50">
        <v>1273</v>
      </c>
      <c r="F1274" s="49" t="s">
        <v>50</v>
      </c>
      <c r="G1274" s="49" t="s">
        <v>2119</v>
      </c>
      <c r="H1274" s="49" t="s">
        <v>885</v>
      </c>
      <c r="K1274" s="49" t="s">
        <v>6701</v>
      </c>
      <c r="L1274" s="49" t="s">
        <v>2154</v>
      </c>
      <c r="M1274" s="49" t="s">
        <v>2155</v>
      </c>
      <c r="O1274" s="49" t="s">
        <v>2156</v>
      </c>
      <c r="P1274" s="49" t="s">
        <v>2157</v>
      </c>
      <c r="Q1274" s="50">
        <v>3200</v>
      </c>
      <c r="R1274" s="50">
        <v>3520</v>
      </c>
      <c r="S1274" s="49" t="s">
        <v>2158</v>
      </c>
      <c r="T1274" s="49" t="s">
        <v>2159</v>
      </c>
      <c r="U1274" s="49" t="s">
        <v>2160</v>
      </c>
      <c r="Y1274" s="50">
        <v>1273</v>
      </c>
    </row>
    <row r="1275" spans="1:25" x14ac:dyDescent="0.8">
      <c r="A1275" s="46" t="s">
        <v>7311</v>
      </c>
      <c r="B1275" s="46" t="str">
        <f>IFERROR(IF(A1275="","",A1275&amp;COUNTIF(A$2:A1275,A1275)),"")</f>
        <v>芸術56</v>
      </c>
      <c r="C1275" s="49" t="s">
        <v>6680</v>
      </c>
      <c r="D1275" s="50">
        <v>1274</v>
      </c>
      <c r="F1275" s="49" t="s">
        <v>50</v>
      </c>
      <c r="G1275" s="49" t="s">
        <v>2119</v>
      </c>
      <c r="H1275" s="49" t="s">
        <v>885</v>
      </c>
      <c r="K1275" s="49" t="s">
        <v>6702</v>
      </c>
      <c r="L1275" s="49" t="s">
        <v>2154</v>
      </c>
      <c r="M1275" s="49" t="s">
        <v>2155</v>
      </c>
      <c r="O1275" s="49" t="s">
        <v>2161</v>
      </c>
      <c r="P1275" s="49" t="s">
        <v>2162</v>
      </c>
      <c r="Q1275" s="50">
        <v>3800</v>
      </c>
      <c r="R1275" s="50">
        <v>4180</v>
      </c>
      <c r="S1275" s="49" t="s">
        <v>2163</v>
      </c>
      <c r="T1275" s="49" t="s">
        <v>1109</v>
      </c>
      <c r="U1275" s="49" t="s">
        <v>2164</v>
      </c>
      <c r="Y1275" s="50">
        <v>1274</v>
      </c>
    </row>
    <row r="1276" spans="1:25" x14ac:dyDescent="0.8">
      <c r="A1276" s="46" t="s">
        <v>7311</v>
      </c>
      <c r="B1276" s="46" t="str">
        <f>IFERROR(IF(A1276="","",A1276&amp;COUNTIF(A$2:A1276,A1276)),"")</f>
        <v>芸術57</v>
      </c>
      <c r="C1276" s="49" t="s">
        <v>6680</v>
      </c>
      <c r="D1276" s="50">
        <v>1275</v>
      </c>
      <c r="F1276" s="49" t="s">
        <v>50</v>
      </c>
      <c r="G1276" s="49" t="s">
        <v>2119</v>
      </c>
      <c r="H1276" s="49" t="s">
        <v>885</v>
      </c>
      <c r="K1276" s="49" t="s">
        <v>6703</v>
      </c>
      <c r="L1276" s="49" t="s">
        <v>932</v>
      </c>
      <c r="M1276" s="49" t="s">
        <v>933</v>
      </c>
      <c r="O1276" s="49" t="s">
        <v>6704</v>
      </c>
      <c r="P1276" s="49" t="s">
        <v>6705</v>
      </c>
      <c r="Q1276" s="50">
        <v>22000</v>
      </c>
      <c r="R1276" s="50">
        <v>24200</v>
      </c>
      <c r="S1276" s="49" t="s">
        <v>6706</v>
      </c>
      <c r="T1276" s="49" t="s">
        <v>74</v>
      </c>
      <c r="U1276" s="49" t="s">
        <v>6707</v>
      </c>
      <c r="V1276" s="49" t="s">
        <v>2383</v>
      </c>
      <c r="Y1276" s="50">
        <v>1275</v>
      </c>
    </row>
    <row r="1277" spans="1:25" x14ac:dyDescent="0.8">
      <c r="A1277" s="46" t="s">
        <v>7311</v>
      </c>
      <c r="B1277" s="46" t="str">
        <f>IFERROR(IF(A1277="","",A1277&amp;COUNTIF(A$2:A1277,A1277)),"")</f>
        <v>芸術58</v>
      </c>
      <c r="C1277" s="49" t="s">
        <v>6680</v>
      </c>
      <c r="D1277" s="50">
        <v>1276</v>
      </c>
      <c r="F1277" s="49" t="s">
        <v>50</v>
      </c>
      <c r="G1277" s="49" t="s">
        <v>2119</v>
      </c>
      <c r="H1277" s="49" t="s">
        <v>885</v>
      </c>
      <c r="K1277" s="49" t="s">
        <v>6708</v>
      </c>
      <c r="L1277" s="49" t="s">
        <v>159</v>
      </c>
      <c r="M1277" s="49" t="s">
        <v>160</v>
      </c>
      <c r="O1277" s="49" t="s">
        <v>6709</v>
      </c>
      <c r="P1277" s="49" t="s">
        <v>6710</v>
      </c>
      <c r="Q1277" s="50">
        <v>6000</v>
      </c>
      <c r="R1277" s="50">
        <v>6600</v>
      </c>
      <c r="S1277" s="49" t="s">
        <v>6711</v>
      </c>
      <c r="T1277" s="49" t="s">
        <v>74</v>
      </c>
      <c r="U1277" s="49" t="s">
        <v>579</v>
      </c>
      <c r="V1277" s="49" t="s">
        <v>2383</v>
      </c>
      <c r="Y1277" s="50">
        <v>1276</v>
      </c>
    </row>
    <row r="1278" spans="1:25" x14ac:dyDescent="0.8">
      <c r="A1278" s="46" t="s">
        <v>7311</v>
      </c>
      <c r="B1278" s="46" t="str">
        <f>IFERROR(IF(A1278="","",A1278&amp;COUNTIF(A$2:A1278,A1278)),"")</f>
        <v>芸術59</v>
      </c>
      <c r="C1278" s="49" t="s">
        <v>6680</v>
      </c>
      <c r="D1278" s="50">
        <v>1277</v>
      </c>
      <c r="F1278" s="49" t="s">
        <v>50</v>
      </c>
      <c r="G1278" s="49" t="s">
        <v>2119</v>
      </c>
      <c r="H1278" s="49" t="s">
        <v>885</v>
      </c>
      <c r="K1278" s="49" t="s">
        <v>6712</v>
      </c>
      <c r="L1278" s="49" t="s">
        <v>159</v>
      </c>
      <c r="M1278" s="49" t="s">
        <v>160</v>
      </c>
      <c r="O1278" s="49" t="s">
        <v>2165</v>
      </c>
      <c r="P1278" s="49" t="s">
        <v>2166</v>
      </c>
      <c r="Q1278" s="50">
        <v>24000</v>
      </c>
      <c r="R1278" s="50">
        <v>26400</v>
      </c>
      <c r="S1278" s="49" t="s">
        <v>2167</v>
      </c>
      <c r="T1278" s="49" t="s">
        <v>1189</v>
      </c>
      <c r="U1278" s="49" t="s">
        <v>1390</v>
      </c>
      <c r="Y1278" s="50">
        <v>1277</v>
      </c>
    </row>
    <row r="1279" spans="1:25" x14ac:dyDescent="0.8">
      <c r="A1279" s="46" t="s">
        <v>7311</v>
      </c>
      <c r="B1279" s="46" t="str">
        <f>IFERROR(IF(A1279="","",A1279&amp;COUNTIF(A$2:A1279,A1279)),"")</f>
        <v>芸術60</v>
      </c>
      <c r="C1279" s="49" t="s">
        <v>6680</v>
      </c>
      <c r="D1279" s="50">
        <v>1278</v>
      </c>
      <c r="F1279" s="49" t="s">
        <v>50</v>
      </c>
      <c r="G1279" s="49" t="s">
        <v>2119</v>
      </c>
      <c r="H1279" s="49" t="s">
        <v>885</v>
      </c>
      <c r="K1279" s="49" t="s">
        <v>6713</v>
      </c>
      <c r="L1279" s="49" t="s">
        <v>2805</v>
      </c>
      <c r="M1279" s="49" t="s">
        <v>2806</v>
      </c>
      <c r="O1279" s="49" t="s">
        <v>6714</v>
      </c>
      <c r="P1279" s="49" t="s">
        <v>4932</v>
      </c>
      <c r="Q1279" s="50">
        <v>2500</v>
      </c>
      <c r="R1279" s="50">
        <v>2750</v>
      </c>
      <c r="S1279" s="49" t="s">
        <v>6715</v>
      </c>
      <c r="T1279" s="49" t="s">
        <v>148</v>
      </c>
      <c r="U1279" s="49" t="s">
        <v>228</v>
      </c>
      <c r="V1279" s="49" t="s">
        <v>7291</v>
      </c>
      <c r="Y1279" s="50">
        <v>1278</v>
      </c>
    </row>
    <row r="1280" spans="1:25" x14ac:dyDescent="0.8">
      <c r="A1280" s="46" t="s">
        <v>7311</v>
      </c>
      <c r="B1280" s="46" t="str">
        <f>IFERROR(IF(A1280="","",A1280&amp;COUNTIF(A$2:A1280,A1280)),"")</f>
        <v>芸術61</v>
      </c>
      <c r="C1280" s="49" t="s">
        <v>6680</v>
      </c>
      <c r="D1280" s="50">
        <v>1279</v>
      </c>
      <c r="F1280" s="49" t="s">
        <v>50</v>
      </c>
      <c r="G1280" s="49" t="s">
        <v>2119</v>
      </c>
      <c r="H1280" s="49" t="s">
        <v>885</v>
      </c>
      <c r="K1280" s="49" t="s">
        <v>6716</v>
      </c>
      <c r="L1280" s="49" t="s">
        <v>631</v>
      </c>
      <c r="M1280" s="49" t="s">
        <v>632</v>
      </c>
      <c r="O1280" s="49" t="s">
        <v>6717</v>
      </c>
      <c r="P1280" s="49" t="s">
        <v>4936</v>
      </c>
      <c r="Q1280" s="50">
        <v>20000</v>
      </c>
      <c r="R1280" s="50">
        <v>22000</v>
      </c>
      <c r="S1280" s="49" t="s">
        <v>6718</v>
      </c>
      <c r="T1280" s="49" t="s">
        <v>948</v>
      </c>
      <c r="U1280" s="49" t="s">
        <v>6719</v>
      </c>
      <c r="V1280" s="49" t="s">
        <v>2383</v>
      </c>
      <c r="Y1280" s="50">
        <v>1279</v>
      </c>
    </row>
    <row r="1281" spans="1:25" x14ac:dyDescent="0.8">
      <c r="A1281" s="46" t="s">
        <v>7311</v>
      </c>
      <c r="B1281" s="46" t="str">
        <f>IFERROR(IF(A1281="","",A1281&amp;COUNTIF(A$2:A1281,A1281)),"")</f>
        <v>芸術62</v>
      </c>
      <c r="C1281" s="49" t="s">
        <v>6680</v>
      </c>
      <c r="D1281" s="50">
        <v>1280</v>
      </c>
      <c r="F1281" s="49" t="s">
        <v>50</v>
      </c>
      <c r="G1281" s="49" t="s">
        <v>2119</v>
      </c>
      <c r="H1281" s="49" t="s">
        <v>885</v>
      </c>
      <c r="K1281" s="49" t="s">
        <v>6720</v>
      </c>
      <c r="L1281" s="49" t="s">
        <v>631</v>
      </c>
      <c r="M1281" s="49" t="s">
        <v>632</v>
      </c>
      <c r="O1281" s="49" t="s">
        <v>902</v>
      </c>
      <c r="P1281" s="49" t="s">
        <v>903</v>
      </c>
      <c r="Q1281" s="50">
        <v>16000</v>
      </c>
      <c r="R1281" s="50">
        <v>17600</v>
      </c>
      <c r="S1281" s="49" t="s">
        <v>904</v>
      </c>
      <c r="T1281" s="49" t="s">
        <v>94</v>
      </c>
      <c r="U1281" s="49" t="s">
        <v>905</v>
      </c>
      <c r="Y1281" s="50">
        <v>1280</v>
      </c>
    </row>
    <row r="1282" spans="1:25" x14ac:dyDescent="0.8">
      <c r="A1282" s="46" t="s">
        <v>7311</v>
      </c>
      <c r="B1282" s="46" t="str">
        <f>IFERROR(IF(A1282="","",A1282&amp;COUNTIF(A$2:A1282,A1282)),"")</f>
        <v>芸術63</v>
      </c>
      <c r="C1282" s="49" t="s">
        <v>6680</v>
      </c>
      <c r="D1282" s="50">
        <v>1281</v>
      </c>
      <c r="F1282" s="49" t="s">
        <v>50</v>
      </c>
      <c r="G1282" s="49" t="s">
        <v>2119</v>
      </c>
      <c r="H1282" s="49" t="s">
        <v>885</v>
      </c>
      <c r="K1282" s="49" t="s">
        <v>6721</v>
      </c>
      <c r="L1282" s="49" t="s">
        <v>446</v>
      </c>
      <c r="M1282" s="49" t="s">
        <v>447</v>
      </c>
      <c r="O1282" s="49" t="s">
        <v>906</v>
      </c>
      <c r="P1282" s="49" t="s">
        <v>907</v>
      </c>
      <c r="Q1282" s="50">
        <v>8400</v>
      </c>
      <c r="R1282" s="50">
        <v>9240</v>
      </c>
      <c r="S1282" s="49" t="s">
        <v>908</v>
      </c>
      <c r="T1282" s="49" t="s">
        <v>909</v>
      </c>
      <c r="U1282" s="49" t="s">
        <v>910</v>
      </c>
      <c r="Y1282" s="50">
        <v>1281</v>
      </c>
    </row>
    <row r="1283" spans="1:25" x14ac:dyDescent="0.8">
      <c r="A1283" s="46" t="s">
        <v>7311</v>
      </c>
      <c r="B1283" s="46" t="str">
        <f>IFERROR(IF(A1283="","",A1283&amp;COUNTIF(A$2:A1283,A1283)),"")</f>
        <v>芸術64</v>
      </c>
      <c r="C1283" s="49" t="s">
        <v>6680</v>
      </c>
      <c r="D1283" s="50">
        <v>1282</v>
      </c>
      <c r="F1283" s="49" t="s">
        <v>50</v>
      </c>
      <c r="G1283" s="49" t="s">
        <v>2119</v>
      </c>
      <c r="H1283" s="49" t="s">
        <v>885</v>
      </c>
      <c r="K1283" s="49" t="s">
        <v>6722</v>
      </c>
      <c r="L1283" s="49" t="s">
        <v>636</v>
      </c>
      <c r="M1283" s="49" t="s">
        <v>637</v>
      </c>
      <c r="O1283" s="49" t="s">
        <v>911</v>
      </c>
      <c r="P1283" s="49" t="s">
        <v>912</v>
      </c>
      <c r="Q1283" s="50">
        <v>27000</v>
      </c>
      <c r="R1283" s="50">
        <v>29700</v>
      </c>
      <c r="S1283" s="49" t="s">
        <v>913</v>
      </c>
      <c r="T1283" s="49" t="s">
        <v>5280</v>
      </c>
      <c r="U1283" s="49" t="s">
        <v>914</v>
      </c>
      <c r="Y1283" s="50">
        <v>1282</v>
      </c>
    </row>
    <row r="1284" spans="1:25" x14ac:dyDescent="0.8">
      <c r="A1284" s="46" t="s">
        <v>7311</v>
      </c>
      <c r="B1284" s="46" t="str">
        <f>IFERROR(IF(A1284="","",A1284&amp;COUNTIF(A$2:A1284,A1284)),"")</f>
        <v>芸術65</v>
      </c>
      <c r="C1284" s="49" t="s">
        <v>6680</v>
      </c>
      <c r="D1284" s="50">
        <v>1283</v>
      </c>
      <c r="F1284" s="49" t="s">
        <v>50</v>
      </c>
      <c r="G1284" s="49" t="s">
        <v>2119</v>
      </c>
      <c r="H1284" s="49" t="s">
        <v>885</v>
      </c>
      <c r="K1284" s="49" t="s">
        <v>6723</v>
      </c>
      <c r="L1284" s="49" t="s">
        <v>636</v>
      </c>
      <c r="M1284" s="49" t="s">
        <v>637</v>
      </c>
      <c r="O1284" s="49" t="s">
        <v>2168</v>
      </c>
      <c r="P1284" s="49" t="s">
        <v>2169</v>
      </c>
      <c r="Q1284" s="50">
        <v>10000</v>
      </c>
      <c r="R1284" s="50">
        <v>11000</v>
      </c>
      <c r="S1284" s="49" t="s">
        <v>2170</v>
      </c>
      <c r="T1284" s="49" t="s">
        <v>1287</v>
      </c>
      <c r="U1284" s="49" t="s">
        <v>1860</v>
      </c>
      <c r="Y1284" s="50">
        <v>1283</v>
      </c>
    </row>
    <row r="1285" spans="1:25" x14ac:dyDescent="0.8">
      <c r="A1285" s="46" t="s">
        <v>7311</v>
      </c>
      <c r="B1285" s="46" t="str">
        <f>IFERROR(IF(A1285="","",A1285&amp;COUNTIF(A$2:A1285,A1285)),"")</f>
        <v>芸術66</v>
      </c>
      <c r="C1285" s="49" t="s">
        <v>6680</v>
      </c>
      <c r="D1285" s="50">
        <v>1284</v>
      </c>
      <c r="F1285" s="49" t="s">
        <v>50</v>
      </c>
      <c r="G1285" s="49" t="s">
        <v>2119</v>
      </c>
      <c r="H1285" s="49" t="s">
        <v>885</v>
      </c>
      <c r="K1285" s="49" t="s">
        <v>6724</v>
      </c>
      <c r="L1285" s="49" t="s">
        <v>636</v>
      </c>
      <c r="M1285" s="49" t="s">
        <v>637</v>
      </c>
      <c r="O1285" s="49" t="s">
        <v>2171</v>
      </c>
      <c r="P1285" s="49" t="s">
        <v>2172</v>
      </c>
      <c r="Q1285" s="50">
        <v>8500</v>
      </c>
      <c r="R1285" s="50">
        <v>9350</v>
      </c>
      <c r="S1285" s="49" t="s">
        <v>2173</v>
      </c>
      <c r="T1285" s="49" t="s">
        <v>1287</v>
      </c>
      <c r="U1285" s="49" t="s">
        <v>2174</v>
      </c>
      <c r="Y1285" s="50">
        <v>1284</v>
      </c>
    </row>
    <row r="1286" spans="1:25" x14ac:dyDescent="0.8">
      <c r="A1286" s="46" t="s">
        <v>7314</v>
      </c>
      <c r="B1286" s="46" t="str">
        <f>IFERROR(IF(A1286="","",A1286&amp;COUNTIF(A$2:A1286,A1286)),"")</f>
        <v>辞典2</v>
      </c>
      <c r="C1286" s="49" t="s">
        <v>6725</v>
      </c>
      <c r="D1286" s="50">
        <v>1285</v>
      </c>
      <c r="F1286" s="49" t="s">
        <v>52</v>
      </c>
      <c r="G1286" s="49" t="s">
        <v>2175</v>
      </c>
      <c r="H1286" s="49" t="s">
        <v>915</v>
      </c>
      <c r="K1286" s="49" t="s">
        <v>6726</v>
      </c>
      <c r="L1286" s="49" t="s">
        <v>685</v>
      </c>
      <c r="M1286" s="49" t="s">
        <v>686</v>
      </c>
      <c r="O1286" s="49" t="s">
        <v>916</v>
      </c>
      <c r="P1286" s="49" t="s">
        <v>917</v>
      </c>
      <c r="Q1286" s="50">
        <v>9000</v>
      </c>
      <c r="R1286" s="50">
        <v>9900</v>
      </c>
      <c r="S1286" s="49" t="s">
        <v>918</v>
      </c>
      <c r="T1286" s="49" t="s">
        <v>5566</v>
      </c>
      <c r="U1286" s="49" t="s">
        <v>919</v>
      </c>
      <c r="Y1286" s="50">
        <v>1285</v>
      </c>
    </row>
    <row r="1287" spans="1:25" x14ac:dyDescent="0.8">
      <c r="A1287" s="46" t="s">
        <v>7314</v>
      </c>
      <c r="B1287" s="46" t="str">
        <f>IFERROR(IF(A1287="","",A1287&amp;COUNTIF(A$2:A1287,A1287)),"")</f>
        <v>辞典3</v>
      </c>
      <c r="C1287" s="49" t="s">
        <v>6725</v>
      </c>
      <c r="D1287" s="50">
        <v>1286</v>
      </c>
      <c r="F1287" s="49" t="s">
        <v>52</v>
      </c>
      <c r="G1287" s="49" t="s">
        <v>2175</v>
      </c>
      <c r="H1287" s="49" t="s">
        <v>915</v>
      </c>
      <c r="K1287" s="49" t="s">
        <v>6727</v>
      </c>
      <c r="L1287" s="49" t="s">
        <v>685</v>
      </c>
      <c r="M1287" s="49" t="s">
        <v>686</v>
      </c>
      <c r="O1287" s="49" t="s">
        <v>2176</v>
      </c>
      <c r="P1287" s="49" t="s">
        <v>2177</v>
      </c>
      <c r="Q1287" s="50">
        <v>18000</v>
      </c>
      <c r="R1287" s="50">
        <v>19800</v>
      </c>
      <c r="S1287" s="49" t="s">
        <v>2178</v>
      </c>
      <c r="T1287" s="49" t="s">
        <v>1160</v>
      </c>
      <c r="U1287" s="49" t="s">
        <v>2179</v>
      </c>
      <c r="Y1287" s="50">
        <v>1286</v>
      </c>
    </row>
    <row r="1288" spans="1:25" x14ac:dyDescent="0.8">
      <c r="A1288" s="46" t="s">
        <v>7314</v>
      </c>
      <c r="B1288" s="46" t="str">
        <f>IFERROR(IF(A1288="","",A1288&amp;COUNTIF(A$2:A1288,A1288)),"")</f>
        <v>辞典4</v>
      </c>
      <c r="C1288" s="49" t="s">
        <v>6725</v>
      </c>
      <c r="D1288" s="50">
        <v>1287</v>
      </c>
      <c r="F1288" s="49" t="s">
        <v>52</v>
      </c>
      <c r="G1288" s="49" t="s">
        <v>2175</v>
      </c>
      <c r="H1288" s="49" t="s">
        <v>915</v>
      </c>
      <c r="K1288" s="49" t="s">
        <v>6728</v>
      </c>
      <c r="L1288" s="49" t="s">
        <v>685</v>
      </c>
      <c r="M1288" s="49" t="s">
        <v>686</v>
      </c>
      <c r="O1288" s="49" t="s">
        <v>2180</v>
      </c>
      <c r="P1288" s="49" t="s">
        <v>2181</v>
      </c>
      <c r="Q1288" s="50">
        <v>20000</v>
      </c>
      <c r="R1288" s="50">
        <v>22000</v>
      </c>
      <c r="S1288" s="49" t="s">
        <v>2182</v>
      </c>
      <c r="T1288" s="49" t="s">
        <v>2183</v>
      </c>
      <c r="U1288" s="49" t="s">
        <v>2184</v>
      </c>
      <c r="Y1288" s="50">
        <v>1287</v>
      </c>
    </row>
    <row r="1289" spans="1:25" x14ac:dyDescent="0.8">
      <c r="A1289" s="46" t="s">
        <v>7314</v>
      </c>
      <c r="B1289" s="46" t="str">
        <f>IFERROR(IF(A1289="","",A1289&amp;COUNTIF(A$2:A1289,A1289)),"")</f>
        <v>辞典5</v>
      </c>
      <c r="C1289" s="49" t="s">
        <v>6725</v>
      </c>
      <c r="D1289" s="50">
        <v>1288</v>
      </c>
      <c r="F1289" s="49" t="s">
        <v>52</v>
      </c>
      <c r="G1289" s="49" t="s">
        <v>2175</v>
      </c>
      <c r="H1289" s="49" t="s">
        <v>915</v>
      </c>
      <c r="K1289" s="49" t="s">
        <v>6729</v>
      </c>
      <c r="L1289" s="49" t="s">
        <v>390</v>
      </c>
      <c r="M1289" s="49" t="s">
        <v>391</v>
      </c>
      <c r="O1289" s="49" t="s">
        <v>920</v>
      </c>
      <c r="P1289" s="49" t="s">
        <v>921</v>
      </c>
      <c r="Q1289" s="50">
        <v>8600</v>
      </c>
      <c r="R1289" s="50">
        <v>9460</v>
      </c>
      <c r="S1289" s="49" t="s">
        <v>922</v>
      </c>
      <c r="T1289" s="49" t="s">
        <v>923</v>
      </c>
      <c r="U1289" s="49" t="s">
        <v>924</v>
      </c>
      <c r="Y1289" s="50">
        <v>1288</v>
      </c>
    </row>
    <row r="1290" spans="1:25" x14ac:dyDescent="0.8">
      <c r="A1290" s="46" t="s">
        <v>7314</v>
      </c>
      <c r="B1290" s="46" t="str">
        <f>IFERROR(IF(A1290="","",A1290&amp;COUNTIF(A$2:A1290,A1290)),"")</f>
        <v>辞典6</v>
      </c>
      <c r="C1290" s="49" t="s">
        <v>6725</v>
      </c>
      <c r="D1290" s="50">
        <v>1289</v>
      </c>
      <c r="F1290" s="49" t="s">
        <v>52</v>
      </c>
      <c r="G1290" s="49" t="s">
        <v>2175</v>
      </c>
      <c r="H1290" s="49" t="s">
        <v>915</v>
      </c>
      <c r="K1290" s="49" t="s">
        <v>6730</v>
      </c>
      <c r="L1290" s="49" t="s">
        <v>390</v>
      </c>
      <c r="M1290" s="49" t="s">
        <v>391</v>
      </c>
      <c r="O1290" s="49" t="s">
        <v>2185</v>
      </c>
      <c r="P1290" s="49" t="s">
        <v>2186</v>
      </c>
      <c r="Q1290" s="50">
        <v>8000</v>
      </c>
      <c r="R1290" s="50">
        <v>8800</v>
      </c>
      <c r="S1290" s="49" t="s">
        <v>2187</v>
      </c>
      <c r="T1290" s="49" t="s">
        <v>1100</v>
      </c>
      <c r="U1290" s="49" t="s">
        <v>2012</v>
      </c>
      <c r="Y1290" s="50">
        <v>1289</v>
      </c>
    </row>
    <row r="1291" spans="1:25" x14ac:dyDescent="0.8">
      <c r="A1291" s="46" t="s">
        <v>7314</v>
      </c>
      <c r="B1291" s="46" t="str">
        <f>IFERROR(IF(A1291="","",A1291&amp;COUNTIF(A$2:A1291,A1291)),"")</f>
        <v>辞典7</v>
      </c>
      <c r="C1291" s="49" t="s">
        <v>6725</v>
      </c>
      <c r="D1291" s="50">
        <v>1290</v>
      </c>
      <c r="F1291" s="49" t="s">
        <v>52</v>
      </c>
      <c r="G1291" s="49" t="s">
        <v>2175</v>
      </c>
      <c r="H1291" s="49" t="s">
        <v>915</v>
      </c>
      <c r="K1291" s="49" t="s">
        <v>6731</v>
      </c>
      <c r="L1291" s="49" t="s">
        <v>390</v>
      </c>
      <c r="M1291" s="49" t="s">
        <v>391</v>
      </c>
      <c r="O1291" s="49" t="s">
        <v>2188</v>
      </c>
      <c r="P1291" s="49" t="s">
        <v>2189</v>
      </c>
      <c r="Q1291" s="50">
        <v>6100</v>
      </c>
      <c r="R1291" s="50">
        <v>6710</v>
      </c>
      <c r="S1291" s="49" t="s">
        <v>2190</v>
      </c>
      <c r="T1291" s="49" t="s">
        <v>1040</v>
      </c>
      <c r="U1291" s="49" t="s">
        <v>2191</v>
      </c>
      <c r="Y1291" s="50">
        <v>1290</v>
      </c>
    </row>
    <row r="1292" spans="1:25" x14ac:dyDescent="0.8">
      <c r="A1292" s="46" t="s">
        <v>7314</v>
      </c>
      <c r="B1292" s="46" t="str">
        <f>IFERROR(IF(A1292="","",A1292&amp;COUNTIF(A$2:A1292,A1292)),"")</f>
        <v>辞典8</v>
      </c>
      <c r="C1292" s="49" t="s">
        <v>6725</v>
      </c>
      <c r="D1292" s="50">
        <v>1291</v>
      </c>
      <c r="F1292" s="49" t="s">
        <v>52</v>
      </c>
      <c r="G1292" s="49" t="s">
        <v>2175</v>
      </c>
      <c r="H1292" s="49" t="s">
        <v>915</v>
      </c>
      <c r="K1292" s="49" t="s">
        <v>6732</v>
      </c>
      <c r="L1292" s="49" t="s">
        <v>390</v>
      </c>
      <c r="M1292" s="49" t="s">
        <v>391</v>
      </c>
      <c r="O1292" s="49" t="s">
        <v>2192</v>
      </c>
      <c r="P1292" s="49" t="s">
        <v>2193</v>
      </c>
      <c r="Q1292" s="50">
        <v>15000</v>
      </c>
      <c r="R1292" s="50">
        <v>16500</v>
      </c>
      <c r="S1292" s="49" t="s">
        <v>2194</v>
      </c>
      <c r="T1292" s="49" t="s">
        <v>2195</v>
      </c>
      <c r="U1292" s="49" t="s">
        <v>2196</v>
      </c>
      <c r="Y1292" s="50">
        <v>1291</v>
      </c>
    </row>
    <row r="1293" spans="1:25" x14ac:dyDescent="0.8">
      <c r="A1293" s="46" t="s">
        <v>7314</v>
      </c>
      <c r="B1293" s="46" t="str">
        <f>IFERROR(IF(A1293="","",A1293&amp;COUNTIF(A$2:A1293,A1293)),"")</f>
        <v>辞典9</v>
      </c>
      <c r="C1293" s="49" t="s">
        <v>6725</v>
      </c>
      <c r="D1293" s="50">
        <v>1292</v>
      </c>
      <c r="F1293" s="49" t="s">
        <v>52</v>
      </c>
      <c r="G1293" s="49" t="s">
        <v>2175</v>
      </c>
      <c r="H1293" s="49" t="s">
        <v>915</v>
      </c>
      <c r="K1293" s="49" t="s">
        <v>6733</v>
      </c>
      <c r="L1293" s="49" t="s">
        <v>390</v>
      </c>
      <c r="M1293" s="49" t="s">
        <v>391</v>
      </c>
      <c r="O1293" s="49" t="s">
        <v>2197</v>
      </c>
      <c r="P1293" s="49" t="s">
        <v>2198</v>
      </c>
      <c r="Q1293" s="50">
        <v>8000</v>
      </c>
      <c r="R1293" s="50">
        <v>8800</v>
      </c>
      <c r="S1293" s="49" t="s">
        <v>2199</v>
      </c>
      <c r="T1293" s="49" t="s">
        <v>2200</v>
      </c>
      <c r="U1293" s="49" t="s">
        <v>2201</v>
      </c>
      <c r="Y1293" s="50">
        <v>1292</v>
      </c>
    </row>
    <row r="1294" spans="1:25" x14ac:dyDescent="0.8">
      <c r="A1294" s="46" t="s">
        <v>7314</v>
      </c>
      <c r="B1294" s="46" t="str">
        <f>IFERROR(IF(A1294="","",A1294&amp;COUNTIF(A$2:A1294,A1294)),"")</f>
        <v>辞典10</v>
      </c>
      <c r="C1294" s="49" t="s">
        <v>6725</v>
      </c>
      <c r="D1294" s="50">
        <v>1293</v>
      </c>
      <c r="F1294" s="49" t="s">
        <v>52</v>
      </c>
      <c r="G1294" s="49" t="s">
        <v>2175</v>
      </c>
      <c r="H1294" s="49" t="s">
        <v>915</v>
      </c>
      <c r="K1294" s="49" t="s">
        <v>6734</v>
      </c>
      <c r="L1294" s="49" t="s">
        <v>390</v>
      </c>
      <c r="M1294" s="49" t="s">
        <v>391</v>
      </c>
      <c r="O1294" s="49" t="s">
        <v>2202</v>
      </c>
      <c r="P1294" s="49" t="s">
        <v>2203</v>
      </c>
      <c r="Q1294" s="50">
        <v>240000</v>
      </c>
      <c r="R1294" s="50">
        <v>264000</v>
      </c>
      <c r="S1294" s="49" t="s">
        <v>2204</v>
      </c>
      <c r="T1294" s="49" t="s">
        <v>2205</v>
      </c>
      <c r="U1294" s="49" t="s">
        <v>2206</v>
      </c>
      <c r="Y1294" s="50">
        <v>1293</v>
      </c>
    </row>
    <row r="1295" spans="1:25" x14ac:dyDescent="0.8">
      <c r="A1295" s="46" t="s">
        <v>7314</v>
      </c>
      <c r="B1295" s="46" t="str">
        <f>IFERROR(IF(A1295="","",A1295&amp;COUNTIF(A$2:A1295,A1295)),"")</f>
        <v>辞典11</v>
      </c>
      <c r="C1295" s="49" t="s">
        <v>6725</v>
      </c>
      <c r="D1295" s="50">
        <v>1294</v>
      </c>
      <c r="F1295" s="49" t="s">
        <v>52</v>
      </c>
      <c r="G1295" s="49" t="s">
        <v>2175</v>
      </c>
      <c r="H1295" s="49" t="s">
        <v>915</v>
      </c>
      <c r="K1295" s="49" t="s">
        <v>6735</v>
      </c>
      <c r="L1295" s="49" t="s">
        <v>390</v>
      </c>
      <c r="M1295" s="49" t="s">
        <v>391</v>
      </c>
      <c r="O1295" s="49" t="s">
        <v>2207</v>
      </c>
      <c r="P1295" s="49" t="s">
        <v>2208</v>
      </c>
      <c r="Q1295" s="50">
        <v>18000</v>
      </c>
      <c r="R1295" s="50">
        <v>19800</v>
      </c>
      <c r="S1295" s="49" t="s">
        <v>2209</v>
      </c>
      <c r="T1295" s="49" t="s">
        <v>2210</v>
      </c>
      <c r="U1295" s="49" t="s">
        <v>2211</v>
      </c>
      <c r="Y1295" s="50">
        <v>1294</v>
      </c>
    </row>
    <row r="1296" spans="1:25" x14ac:dyDescent="0.8">
      <c r="A1296" s="46" t="s">
        <v>7317</v>
      </c>
      <c r="B1296" s="46" t="str">
        <f>IFERROR(IF(A1296="","",A1296&amp;COUNTIF(A$2:A1296,A1296)),"")</f>
        <v>事典7</v>
      </c>
      <c r="C1296" s="49" t="s">
        <v>6725</v>
      </c>
      <c r="D1296" s="50">
        <v>1295</v>
      </c>
      <c r="F1296" s="49" t="s">
        <v>54</v>
      </c>
      <c r="G1296" s="49" t="s">
        <v>2212</v>
      </c>
      <c r="H1296" s="49" t="s">
        <v>925</v>
      </c>
      <c r="K1296" s="49" t="s">
        <v>6736</v>
      </c>
      <c r="L1296" s="49" t="s">
        <v>449</v>
      </c>
      <c r="M1296" s="49" t="s">
        <v>450</v>
      </c>
      <c r="O1296" s="49" t="s">
        <v>2213</v>
      </c>
      <c r="P1296" s="49" t="s">
        <v>2214</v>
      </c>
      <c r="Q1296" s="50">
        <v>28000</v>
      </c>
      <c r="R1296" s="50">
        <v>30800</v>
      </c>
      <c r="S1296" s="49" t="s">
        <v>2215</v>
      </c>
      <c r="T1296" s="49" t="s">
        <v>1431</v>
      </c>
      <c r="U1296" s="49" t="s">
        <v>2216</v>
      </c>
      <c r="Y1296" s="50">
        <v>1295</v>
      </c>
    </row>
    <row r="1297" spans="1:25" x14ac:dyDescent="0.8">
      <c r="A1297" s="46" t="s">
        <v>7317</v>
      </c>
      <c r="B1297" s="46" t="str">
        <f>IFERROR(IF(A1297="","",A1297&amp;COUNTIF(A$2:A1297,A1297)),"")</f>
        <v>事典8</v>
      </c>
      <c r="C1297" s="49" t="s">
        <v>6725</v>
      </c>
      <c r="D1297" s="50">
        <v>1296</v>
      </c>
      <c r="F1297" s="49" t="s">
        <v>54</v>
      </c>
      <c r="G1297" s="49" t="s">
        <v>2212</v>
      </c>
      <c r="H1297" s="49" t="s">
        <v>925</v>
      </c>
      <c r="K1297" s="49" t="s">
        <v>6737</v>
      </c>
      <c r="L1297" s="49" t="s">
        <v>449</v>
      </c>
      <c r="M1297" s="49" t="s">
        <v>450</v>
      </c>
      <c r="O1297" s="49" t="s">
        <v>2217</v>
      </c>
      <c r="P1297" s="49" t="s">
        <v>6738</v>
      </c>
      <c r="Q1297" s="50">
        <v>14000</v>
      </c>
      <c r="R1297" s="50">
        <v>15400</v>
      </c>
      <c r="S1297" s="49" t="s">
        <v>2218</v>
      </c>
      <c r="T1297" s="49" t="s">
        <v>2219</v>
      </c>
      <c r="U1297" s="49" t="s">
        <v>2220</v>
      </c>
      <c r="Y1297" s="50">
        <v>1296</v>
      </c>
    </row>
    <row r="1298" spans="1:25" x14ac:dyDescent="0.8">
      <c r="A1298" s="46" t="s">
        <v>7317</v>
      </c>
      <c r="B1298" s="46" t="str">
        <f>IFERROR(IF(A1298="","",A1298&amp;COUNTIF(A$2:A1298,A1298)),"")</f>
        <v>事典9</v>
      </c>
      <c r="C1298" s="49" t="s">
        <v>6725</v>
      </c>
      <c r="D1298" s="50">
        <v>1297</v>
      </c>
      <c r="F1298" s="49" t="s">
        <v>54</v>
      </c>
      <c r="G1298" s="49" t="s">
        <v>2212</v>
      </c>
      <c r="H1298" s="49" t="s">
        <v>925</v>
      </c>
      <c r="K1298" s="49" t="s">
        <v>6739</v>
      </c>
      <c r="L1298" s="49" t="s">
        <v>87</v>
      </c>
      <c r="M1298" s="49" t="s">
        <v>88</v>
      </c>
      <c r="O1298" s="49" t="s">
        <v>2221</v>
      </c>
      <c r="P1298" s="49" t="s">
        <v>2222</v>
      </c>
      <c r="Q1298" s="50">
        <v>48000</v>
      </c>
      <c r="R1298" s="50">
        <v>52800</v>
      </c>
      <c r="S1298" s="49" t="s">
        <v>2223</v>
      </c>
      <c r="T1298" s="49" t="s">
        <v>978</v>
      </c>
      <c r="U1298" s="49" t="s">
        <v>2224</v>
      </c>
      <c r="Y1298" s="50">
        <v>1297</v>
      </c>
    </row>
    <row r="1299" spans="1:25" x14ac:dyDescent="0.8">
      <c r="A1299" s="46" t="s">
        <v>7317</v>
      </c>
      <c r="B1299" s="46" t="str">
        <f>IFERROR(IF(A1299="","",A1299&amp;COUNTIF(A$2:A1299,A1299)),"")</f>
        <v>事典10</v>
      </c>
      <c r="C1299" s="49" t="s">
        <v>6725</v>
      </c>
      <c r="D1299" s="50">
        <v>1298</v>
      </c>
      <c r="F1299" s="49" t="s">
        <v>54</v>
      </c>
      <c r="G1299" s="49" t="s">
        <v>2212</v>
      </c>
      <c r="H1299" s="49" t="s">
        <v>925</v>
      </c>
      <c r="K1299" s="49" t="s">
        <v>6740</v>
      </c>
      <c r="L1299" s="49" t="s">
        <v>87</v>
      </c>
      <c r="M1299" s="49" t="s">
        <v>88</v>
      </c>
      <c r="O1299" s="49" t="s">
        <v>2225</v>
      </c>
      <c r="P1299" s="49" t="s">
        <v>2226</v>
      </c>
      <c r="Q1299" s="50">
        <v>42000</v>
      </c>
      <c r="R1299" s="50">
        <v>46200</v>
      </c>
      <c r="S1299" s="49" t="s">
        <v>2227</v>
      </c>
      <c r="T1299" s="49" t="s">
        <v>1792</v>
      </c>
      <c r="U1299" s="49" t="s">
        <v>2228</v>
      </c>
      <c r="Y1299" s="50">
        <v>1298</v>
      </c>
    </row>
    <row r="1300" spans="1:25" x14ac:dyDescent="0.8">
      <c r="A1300" s="46" t="s">
        <v>7317</v>
      </c>
      <c r="B1300" s="46" t="str">
        <f>IFERROR(IF(A1300="","",A1300&amp;COUNTIF(A$2:A1300,A1300)),"")</f>
        <v>事典11</v>
      </c>
      <c r="C1300" s="49" t="s">
        <v>6741</v>
      </c>
      <c r="D1300" s="50">
        <v>1299</v>
      </c>
      <c r="F1300" s="49" t="s">
        <v>54</v>
      </c>
      <c r="G1300" s="49" t="s">
        <v>2212</v>
      </c>
      <c r="H1300" s="49" t="s">
        <v>925</v>
      </c>
      <c r="K1300" s="49" t="s">
        <v>6742</v>
      </c>
      <c r="L1300" s="49" t="s">
        <v>1294</v>
      </c>
      <c r="M1300" s="49" t="s">
        <v>1295</v>
      </c>
      <c r="O1300" s="49" t="s">
        <v>2229</v>
      </c>
      <c r="P1300" s="49" t="s">
        <v>2230</v>
      </c>
      <c r="Q1300" s="50">
        <v>4200</v>
      </c>
      <c r="R1300" s="50">
        <v>4620</v>
      </c>
      <c r="S1300" s="49" t="s">
        <v>2231</v>
      </c>
      <c r="T1300" s="49" t="s">
        <v>1270</v>
      </c>
      <c r="U1300" s="49" t="s">
        <v>1368</v>
      </c>
      <c r="Y1300" s="50">
        <v>1299</v>
      </c>
    </row>
    <row r="1301" spans="1:25" x14ac:dyDescent="0.8">
      <c r="A1301" s="46" t="s">
        <v>7317</v>
      </c>
      <c r="B1301" s="46" t="str">
        <f>IFERROR(IF(A1301="","",A1301&amp;COUNTIF(A$2:A1301,A1301)),"")</f>
        <v>事典12</v>
      </c>
      <c r="C1301" s="49" t="s">
        <v>6741</v>
      </c>
      <c r="D1301" s="50">
        <v>1300</v>
      </c>
      <c r="F1301" s="49" t="s">
        <v>54</v>
      </c>
      <c r="G1301" s="49" t="s">
        <v>2212</v>
      </c>
      <c r="H1301" s="49" t="s">
        <v>925</v>
      </c>
      <c r="K1301" s="49" t="s">
        <v>6743</v>
      </c>
      <c r="L1301" s="49" t="s">
        <v>1294</v>
      </c>
      <c r="M1301" s="49" t="s">
        <v>1295</v>
      </c>
      <c r="O1301" s="49" t="s">
        <v>2232</v>
      </c>
      <c r="P1301" s="49" t="s">
        <v>2233</v>
      </c>
      <c r="Q1301" s="50">
        <v>43000</v>
      </c>
      <c r="R1301" s="50">
        <v>47300</v>
      </c>
      <c r="S1301" s="49" t="s">
        <v>2234</v>
      </c>
      <c r="T1301" s="49" t="s">
        <v>1040</v>
      </c>
      <c r="U1301" s="49" t="s">
        <v>2235</v>
      </c>
      <c r="Y1301" s="50">
        <v>1300</v>
      </c>
    </row>
    <row r="1302" spans="1:25" x14ac:dyDescent="0.8">
      <c r="A1302" s="46" t="s">
        <v>7317</v>
      </c>
      <c r="B1302" s="46" t="str">
        <f>IFERROR(IF(A1302="","",A1302&amp;COUNTIF(A$2:A1302,A1302)),"")</f>
        <v>事典13</v>
      </c>
      <c r="C1302" s="49" t="s">
        <v>6741</v>
      </c>
      <c r="D1302" s="50">
        <v>1301</v>
      </c>
      <c r="F1302" s="49" t="s">
        <v>54</v>
      </c>
      <c r="G1302" s="49" t="s">
        <v>2212</v>
      </c>
      <c r="H1302" s="49" t="s">
        <v>925</v>
      </c>
      <c r="K1302" s="49" t="s">
        <v>6744</v>
      </c>
      <c r="L1302" s="49" t="s">
        <v>1294</v>
      </c>
      <c r="M1302" s="49" t="s">
        <v>1295</v>
      </c>
      <c r="O1302" s="49" t="s">
        <v>2236</v>
      </c>
      <c r="P1302" s="49" t="s">
        <v>2237</v>
      </c>
      <c r="Q1302" s="50">
        <v>7800</v>
      </c>
      <c r="R1302" s="50">
        <v>8580</v>
      </c>
      <c r="S1302" s="49" t="s">
        <v>2238</v>
      </c>
      <c r="T1302" s="49" t="s">
        <v>957</v>
      </c>
      <c r="U1302" s="49" t="s">
        <v>2239</v>
      </c>
      <c r="Y1302" s="50">
        <v>1301</v>
      </c>
    </row>
    <row r="1303" spans="1:25" x14ac:dyDescent="0.8">
      <c r="A1303" s="46" t="s">
        <v>7317</v>
      </c>
      <c r="B1303" s="46" t="str">
        <f>IFERROR(IF(A1303="","",A1303&amp;COUNTIF(A$2:A1303,A1303)),"")</f>
        <v>事典14</v>
      </c>
      <c r="C1303" s="49" t="s">
        <v>6741</v>
      </c>
      <c r="D1303" s="50">
        <v>1302</v>
      </c>
      <c r="F1303" s="49" t="s">
        <v>54</v>
      </c>
      <c r="G1303" s="49" t="s">
        <v>2212</v>
      </c>
      <c r="H1303" s="49" t="s">
        <v>925</v>
      </c>
      <c r="K1303" s="49" t="s">
        <v>6745</v>
      </c>
      <c r="L1303" s="49" t="s">
        <v>390</v>
      </c>
      <c r="M1303" s="49" t="s">
        <v>391</v>
      </c>
      <c r="O1303" s="49" t="s">
        <v>926</v>
      </c>
      <c r="P1303" s="49" t="s">
        <v>927</v>
      </c>
      <c r="Q1303" s="50">
        <v>25000</v>
      </c>
      <c r="R1303" s="50">
        <v>27500</v>
      </c>
      <c r="S1303" s="49" t="s">
        <v>928</v>
      </c>
      <c r="T1303" s="49" t="s">
        <v>862</v>
      </c>
      <c r="U1303" s="49" t="s">
        <v>929</v>
      </c>
      <c r="Y1303" s="50">
        <v>1302</v>
      </c>
    </row>
    <row r="1304" spans="1:25" x14ac:dyDescent="0.8">
      <c r="A1304" s="46" t="s">
        <v>7317</v>
      </c>
      <c r="B1304" s="46" t="str">
        <f>IFERROR(IF(A1304="","",A1304&amp;COUNTIF(A$2:A1304,A1304)),"")</f>
        <v>事典15</v>
      </c>
      <c r="C1304" s="49" t="s">
        <v>6741</v>
      </c>
      <c r="D1304" s="50">
        <v>1303</v>
      </c>
      <c r="F1304" s="49" t="s">
        <v>54</v>
      </c>
      <c r="G1304" s="49" t="s">
        <v>2212</v>
      </c>
      <c r="H1304" s="49" t="s">
        <v>925</v>
      </c>
      <c r="K1304" s="49" t="s">
        <v>6746</v>
      </c>
      <c r="L1304" s="49" t="s">
        <v>390</v>
      </c>
      <c r="M1304" s="49" t="s">
        <v>391</v>
      </c>
      <c r="O1304" s="49" t="s">
        <v>2240</v>
      </c>
      <c r="P1304" s="49" t="s">
        <v>2241</v>
      </c>
      <c r="Q1304" s="50">
        <v>32000</v>
      </c>
      <c r="R1304" s="50">
        <v>35200</v>
      </c>
      <c r="S1304" s="49" t="s">
        <v>2242</v>
      </c>
      <c r="T1304" s="49" t="s">
        <v>2243</v>
      </c>
      <c r="U1304" s="49" t="s">
        <v>2244</v>
      </c>
      <c r="Y1304" s="50">
        <v>1303</v>
      </c>
    </row>
    <row r="1305" spans="1:25" x14ac:dyDescent="0.8">
      <c r="A1305" s="46" t="s">
        <v>7317</v>
      </c>
      <c r="B1305" s="46" t="str">
        <f>IFERROR(IF(A1305="","",A1305&amp;COUNTIF(A$2:A1305,A1305)),"")</f>
        <v>事典16</v>
      </c>
      <c r="C1305" s="49" t="s">
        <v>6741</v>
      </c>
      <c r="D1305" s="50">
        <v>1304</v>
      </c>
      <c r="F1305" s="49" t="s">
        <v>54</v>
      </c>
      <c r="G1305" s="49" t="s">
        <v>2212</v>
      </c>
      <c r="H1305" s="49" t="s">
        <v>925</v>
      </c>
      <c r="K1305" s="49" t="s">
        <v>6747</v>
      </c>
      <c r="L1305" s="49" t="s">
        <v>875</v>
      </c>
      <c r="M1305" s="49" t="s">
        <v>876</v>
      </c>
      <c r="O1305" s="49" t="s">
        <v>2250</v>
      </c>
      <c r="P1305" s="49" t="s">
        <v>2251</v>
      </c>
      <c r="Q1305" s="50">
        <v>2400</v>
      </c>
      <c r="R1305" s="50">
        <v>2640</v>
      </c>
      <c r="S1305" s="49" t="s">
        <v>2252</v>
      </c>
      <c r="T1305" s="49" t="s">
        <v>2253</v>
      </c>
      <c r="U1305" s="49" t="s">
        <v>150</v>
      </c>
      <c r="Y1305" s="50">
        <v>1304</v>
      </c>
    </row>
    <row r="1306" spans="1:25" x14ac:dyDescent="0.8">
      <c r="A1306" s="46" t="s">
        <v>7317</v>
      </c>
      <c r="B1306" s="46" t="str">
        <f>IFERROR(IF(A1306="","",A1306&amp;COUNTIF(A$2:A1306,A1306)),"")</f>
        <v>事典17</v>
      </c>
      <c r="C1306" s="49" t="s">
        <v>6741</v>
      </c>
      <c r="D1306" s="50">
        <v>1305</v>
      </c>
      <c r="F1306" s="49" t="s">
        <v>54</v>
      </c>
      <c r="G1306" s="49" t="s">
        <v>2212</v>
      </c>
      <c r="H1306" s="49" t="s">
        <v>925</v>
      </c>
      <c r="K1306" s="49" t="s">
        <v>6748</v>
      </c>
      <c r="L1306" s="49" t="s">
        <v>265</v>
      </c>
      <c r="M1306" s="49" t="s">
        <v>266</v>
      </c>
      <c r="O1306" s="49" t="s">
        <v>2245</v>
      </c>
      <c r="P1306" s="49" t="s">
        <v>2246</v>
      </c>
      <c r="Q1306" s="50">
        <v>30000</v>
      </c>
      <c r="R1306" s="50">
        <v>33000</v>
      </c>
      <c r="S1306" s="49" t="s">
        <v>2247</v>
      </c>
      <c r="T1306" s="49" t="s">
        <v>1148</v>
      </c>
      <c r="U1306" s="49" t="s">
        <v>2248</v>
      </c>
      <c r="Y1306" s="50">
        <v>1305</v>
      </c>
    </row>
    <row r="1307" spans="1:25" x14ac:dyDescent="0.8">
      <c r="A1307" s="46" t="s">
        <v>7317</v>
      </c>
      <c r="B1307" s="46" t="str">
        <f>IFERROR(IF(A1307="","",A1307&amp;COUNTIF(A$2:A1307,A1307)),"")</f>
        <v>事典18</v>
      </c>
      <c r="C1307" s="49" t="s">
        <v>6741</v>
      </c>
      <c r="D1307" s="50">
        <v>1306</v>
      </c>
      <c r="F1307" s="49" t="s">
        <v>54</v>
      </c>
      <c r="G1307" s="49" t="s">
        <v>2212</v>
      </c>
      <c r="H1307" s="49" t="s">
        <v>925</v>
      </c>
      <c r="K1307" s="49" t="s">
        <v>6749</v>
      </c>
      <c r="L1307" s="49" t="s">
        <v>666</v>
      </c>
      <c r="M1307" s="49" t="s">
        <v>667</v>
      </c>
      <c r="O1307" s="49" t="s">
        <v>930</v>
      </c>
      <c r="P1307" s="49" t="s">
        <v>672</v>
      </c>
      <c r="Q1307" s="50">
        <v>13600</v>
      </c>
      <c r="R1307" s="50">
        <v>14960</v>
      </c>
      <c r="S1307" s="49" t="s">
        <v>931</v>
      </c>
      <c r="T1307" s="49" t="s">
        <v>122</v>
      </c>
      <c r="U1307" s="49" t="s">
        <v>564</v>
      </c>
      <c r="Y1307" s="50">
        <v>1306</v>
      </c>
    </row>
    <row r="1308" spans="1:25" x14ac:dyDescent="0.8">
      <c r="A1308" s="46" t="s">
        <v>7317</v>
      </c>
      <c r="B1308" s="46" t="str">
        <f>IFERROR(IF(A1308="","",A1308&amp;COUNTIF(A$2:A1308,A1308)),"")</f>
        <v>事典19</v>
      </c>
      <c r="C1308" s="49" t="s">
        <v>6741</v>
      </c>
      <c r="D1308" s="50">
        <v>1307</v>
      </c>
      <c r="F1308" s="49" t="s">
        <v>54</v>
      </c>
      <c r="G1308" s="49" t="s">
        <v>2212</v>
      </c>
      <c r="H1308" s="49" t="s">
        <v>925</v>
      </c>
      <c r="K1308" s="49" t="s">
        <v>6750</v>
      </c>
      <c r="L1308" s="49" t="s">
        <v>159</v>
      </c>
      <c r="M1308" s="49" t="s">
        <v>160</v>
      </c>
      <c r="O1308" s="49" t="s">
        <v>6751</v>
      </c>
      <c r="P1308" s="49" t="s">
        <v>6752</v>
      </c>
      <c r="Q1308" s="50">
        <v>20000</v>
      </c>
      <c r="R1308" s="50">
        <v>22000</v>
      </c>
      <c r="S1308" s="49" t="s">
        <v>6753</v>
      </c>
      <c r="T1308" s="49" t="s">
        <v>82</v>
      </c>
      <c r="U1308" s="49" t="s">
        <v>6273</v>
      </c>
      <c r="V1308" s="49" t="s">
        <v>2383</v>
      </c>
      <c r="Y1308" s="50">
        <v>1307</v>
      </c>
    </row>
    <row r="1309" spans="1:25" x14ac:dyDescent="0.8">
      <c r="A1309" s="46" t="s">
        <v>7317</v>
      </c>
      <c r="B1309" s="46" t="str">
        <f>IFERROR(IF(A1309="","",A1309&amp;COUNTIF(A$2:A1309,A1309)),"")</f>
        <v>事典20</v>
      </c>
      <c r="C1309" s="49" t="s">
        <v>6741</v>
      </c>
      <c r="D1309" s="50">
        <v>1308</v>
      </c>
      <c r="F1309" s="49" t="s">
        <v>54</v>
      </c>
      <c r="G1309" s="49" t="s">
        <v>2212</v>
      </c>
      <c r="H1309" s="49" t="s">
        <v>925</v>
      </c>
      <c r="K1309" s="49" t="s">
        <v>6754</v>
      </c>
      <c r="L1309" s="49" t="s">
        <v>159</v>
      </c>
      <c r="M1309" s="49" t="s">
        <v>160</v>
      </c>
      <c r="O1309" s="49" t="s">
        <v>934</v>
      </c>
      <c r="P1309" s="49" t="s">
        <v>935</v>
      </c>
      <c r="Q1309" s="50">
        <v>24000</v>
      </c>
      <c r="R1309" s="50">
        <v>26400</v>
      </c>
      <c r="S1309" s="49" t="s">
        <v>936</v>
      </c>
      <c r="T1309" s="49" t="s">
        <v>161</v>
      </c>
      <c r="U1309" s="49" t="s">
        <v>267</v>
      </c>
      <c r="Y1309" s="50">
        <v>1308</v>
      </c>
    </row>
    <row r="1310" spans="1:25" x14ac:dyDescent="0.8">
      <c r="A1310" s="46" t="s">
        <v>2369</v>
      </c>
      <c r="B1310" s="46" t="str">
        <f>IFERROR(IF(A1310="","",A1310&amp;COUNTIF(A$2:A1310,A1310)),"")</f>
        <v>図鑑 他1</v>
      </c>
      <c r="C1310" s="49" t="s">
        <v>6741</v>
      </c>
      <c r="D1310" s="50">
        <v>1309</v>
      </c>
      <c r="F1310" s="49" t="s">
        <v>2367</v>
      </c>
      <c r="G1310" s="49" t="s">
        <v>2249</v>
      </c>
      <c r="H1310" s="49" t="s">
        <v>6755</v>
      </c>
      <c r="K1310" s="49" t="s">
        <v>6756</v>
      </c>
      <c r="L1310" s="49" t="s">
        <v>875</v>
      </c>
      <c r="M1310" s="49" t="s">
        <v>876</v>
      </c>
      <c r="O1310" s="49" t="s">
        <v>2254</v>
      </c>
      <c r="P1310" s="49" t="s">
        <v>2255</v>
      </c>
      <c r="Q1310" s="50">
        <v>11000</v>
      </c>
      <c r="R1310" s="50">
        <v>12100</v>
      </c>
      <c r="S1310" s="49" t="s">
        <v>2256</v>
      </c>
      <c r="T1310" s="49" t="s">
        <v>2257</v>
      </c>
      <c r="U1310" s="49" t="s">
        <v>2258</v>
      </c>
      <c r="Y1310" s="50">
        <v>1309</v>
      </c>
    </row>
    <row r="1311" spans="1:25" x14ac:dyDescent="0.8">
      <c r="A1311" s="46" t="s">
        <v>7302</v>
      </c>
      <c r="B1311" s="46" t="str">
        <f>IFERROR(IF(A1311="","",A1311&amp;COUNTIF(A$2:A1311,A1311)),"")</f>
        <v>洋書1</v>
      </c>
      <c r="C1311" s="49" t="s">
        <v>6757</v>
      </c>
      <c r="D1311" s="50">
        <v>1310</v>
      </c>
      <c r="E1311" s="49" t="s">
        <v>69</v>
      </c>
      <c r="F1311" s="49" t="s">
        <v>56</v>
      </c>
      <c r="G1311" s="49" t="s">
        <v>70</v>
      </c>
      <c r="H1311" s="49" t="s">
        <v>2264</v>
      </c>
      <c r="K1311" s="49" t="s">
        <v>6758</v>
      </c>
      <c r="L1311" s="49" t="s">
        <v>2265</v>
      </c>
      <c r="M1311" s="49" t="s">
        <v>2266</v>
      </c>
      <c r="N1311" s="49" t="s">
        <v>6759</v>
      </c>
      <c r="O1311" s="49" t="s">
        <v>6760</v>
      </c>
      <c r="Q1311" s="50">
        <v>4500</v>
      </c>
      <c r="R1311" s="50">
        <v>4950</v>
      </c>
      <c r="S1311" s="49" t="s">
        <v>6761</v>
      </c>
      <c r="T1311" s="49" t="s">
        <v>2895</v>
      </c>
      <c r="U1311" s="49" t="s">
        <v>6762</v>
      </c>
      <c r="V1311" s="49" t="s">
        <v>2383</v>
      </c>
      <c r="Y1311" s="50">
        <v>1310</v>
      </c>
    </row>
    <row r="1312" spans="1:25" x14ac:dyDescent="0.8">
      <c r="A1312" s="46" t="s">
        <v>7302</v>
      </c>
      <c r="B1312" s="46" t="str">
        <f>IFERROR(IF(A1312="","",A1312&amp;COUNTIF(A$2:A1312,A1312)),"")</f>
        <v>洋書2</v>
      </c>
      <c r="C1312" s="49" t="s">
        <v>6757</v>
      </c>
      <c r="D1312" s="50">
        <v>1311</v>
      </c>
      <c r="E1312" s="49" t="s">
        <v>69</v>
      </c>
      <c r="F1312" s="49" t="s">
        <v>56</v>
      </c>
      <c r="G1312" s="49" t="s">
        <v>70</v>
      </c>
      <c r="H1312" s="49" t="s">
        <v>2264</v>
      </c>
      <c r="K1312" s="49" t="s">
        <v>6763</v>
      </c>
      <c r="L1312" s="49" t="s">
        <v>2265</v>
      </c>
      <c r="M1312" s="49" t="s">
        <v>2266</v>
      </c>
      <c r="N1312" s="49" t="s">
        <v>2271</v>
      </c>
      <c r="O1312" s="49" t="s">
        <v>6764</v>
      </c>
      <c r="Q1312" s="50">
        <v>5000</v>
      </c>
      <c r="R1312" s="50">
        <v>5500</v>
      </c>
      <c r="S1312" s="49" t="s">
        <v>6765</v>
      </c>
      <c r="T1312" s="49" t="s">
        <v>2495</v>
      </c>
      <c r="U1312" s="49" t="s">
        <v>6766</v>
      </c>
      <c r="V1312" s="49" t="s">
        <v>2383</v>
      </c>
      <c r="Y1312" s="50">
        <v>1311</v>
      </c>
    </row>
    <row r="1313" spans="1:25" x14ac:dyDescent="0.8">
      <c r="A1313" s="46" t="s">
        <v>7302</v>
      </c>
      <c r="B1313" s="46" t="str">
        <f>IFERROR(IF(A1313="","",A1313&amp;COUNTIF(A$2:A1313,A1313)),"")</f>
        <v>洋書3</v>
      </c>
      <c r="C1313" s="49" t="s">
        <v>6757</v>
      </c>
      <c r="D1313" s="50">
        <v>1312</v>
      </c>
      <c r="E1313" s="49" t="s">
        <v>69</v>
      </c>
      <c r="F1313" s="49" t="s">
        <v>56</v>
      </c>
      <c r="G1313" s="49" t="s">
        <v>70</v>
      </c>
      <c r="H1313" s="49" t="s">
        <v>2264</v>
      </c>
      <c r="K1313" s="49" t="s">
        <v>6767</v>
      </c>
      <c r="L1313" s="49" t="s">
        <v>2265</v>
      </c>
      <c r="M1313" s="49" t="s">
        <v>2266</v>
      </c>
      <c r="N1313" s="49" t="s">
        <v>2271</v>
      </c>
      <c r="O1313" s="49" t="s">
        <v>6768</v>
      </c>
      <c r="Q1313" s="50">
        <v>4700</v>
      </c>
      <c r="R1313" s="50">
        <v>5170</v>
      </c>
      <c r="S1313" s="49" t="s">
        <v>6769</v>
      </c>
      <c r="T1313" s="49" t="s">
        <v>2466</v>
      </c>
      <c r="U1313" s="49" t="s">
        <v>6770</v>
      </c>
      <c r="V1313" s="49" t="s">
        <v>2383</v>
      </c>
      <c r="Y1313" s="50">
        <v>1312</v>
      </c>
    </row>
    <row r="1314" spans="1:25" x14ac:dyDescent="0.8">
      <c r="A1314" s="46" t="s">
        <v>7302</v>
      </c>
      <c r="B1314" s="46" t="str">
        <f>IFERROR(IF(A1314="","",A1314&amp;COUNTIF(A$2:A1314,A1314)),"")</f>
        <v>洋書4</v>
      </c>
      <c r="C1314" s="49" t="s">
        <v>6757</v>
      </c>
      <c r="D1314" s="50">
        <v>1313</v>
      </c>
      <c r="E1314" s="49" t="s">
        <v>69</v>
      </c>
      <c r="F1314" s="49" t="s">
        <v>56</v>
      </c>
      <c r="G1314" s="49" t="s">
        <v>70</v>
      </c>
      <c r="H1314" s="49" t="s">
        <v>2264</v>
      </c>
      <c r="K1314" s="49" t="s">
        <v>6771</v>
      </c>
      <c r="L1314" s="49" t="s">
        <v>2265</v>
      </c>
      <c r="M1314" s="49" t="s">
        <v>2266</v>
      </c>
      <c r="N1314" s="49" t="s">
        <v>2271</v>
      </c>
      <c r="O1314" s="49" t="s">
        <v>6772</v>
      </c>
      <c r="Q1314" s="50">
        <v>4700</v>
      </c>
      <c r="R1314" s="50">
        <v>5170</v>
      </c>
      <c r="S1314" s="49" t="s">
        <v>6773</v>
      </c>
      <c r="T1314" s="49" t="s">
        <v>2495</v>
      </c>
      <c r="U1314" s="49" t="s">
        <v>6774</v>
      </c>
      <c r="V1314" s="49" t="s">
        <v>2383</v>
      </c>
      <c r="Y1314" s="50">
        <v>1313</v>
      </c>
    </row>
    <row r="1315" spans="1:25" x14ac:dyDescent="0.8">
      <c r="A1315" s="46" t="s">
        <v>7302</v>
      </c>
      <c r="B1315" s="46" t="str">
        <f>IFERROR(IF(A1315="","",A1315&amp;COUNTIF(A$2:A1315,A1315)),"")</f>
        <v>洋書5</v>
      </c>
      <c r="C1315" s="49" t="s">
        <v>6757</v>
      </c>
      <c r="D1315" s="50">
        <v>1314</v>
      </c>
      <c r="F1315" s="49" t="s">
        <v>56</v>
      </c>
      <c r="G1315" s="49" t="s">
        <v>2263</v>
      </c>
      <c r="H1315" s="49" t="s">
        <v>2264</v>
      </c>
      <c r="K1315" s="49" t="s">
        <v>6775</v>
      </c>
      <c r="L1315" s="49" t="s">
        <v>2265</v>
      </c>
      <c r="M1315" s="49" t="s">
        <v>2266</v>
      </c>
      <c r="N1315" s="49" t="s">
        <v>6776</v>
      </c>
      <c r="O1315" s="49" t="s">
        <v>6777</v>
      </c>
      <c r="Q1315" s="50">
        <v>25000</v>
      </c>
      <c r="R1315" s="50">
        <v>27500</v>
      </c>
      <c r="S1315" s="49" t="s">
        <v>6778</v>
      </c>
      <c r="T1315" s="49" t="s">
        <v>5566</v>
      </c>
      <c r="U1315" s="49" t="s">
        <v>6779</v>
      </c>
      <c r="V1315" s="49" t="s">
        <v>7291</v>
      </c>
      <c r="Y1315" s="50">
        <v>1314</v>
      </c>
    </row>
    <row r="1316" spans="1:25" x14ac:dyDescent="0.8">
      <c r="A1316" s="46" t="s">
        <v>7302</v>
      </c>
      <c r="B1316" s="46" t="str">
        <f>IFERROR(IF(A1316="","",A1316&amp;COUNTIF(A$2:A1316,A1316)),"")</f>
        <v>洋書6</v>
      </c>
      <c r="C1316" s="49" t="s">
        <v>6757</v>
      </c>
      <c r="D1316" s="50">
        <v>1315</v>
      </c>
      <c r="F1316" s="49" t="s">
        <v>56</v>
      </c>
      <c r="G1316" s="49" t="s">
        <v>2263</v>
      </c>
      <c r="H1316" s="49" t="s">
        <v>2264</v>
      </c>
      <c r="K1316" s="49" t="s">
        <v>6780</v>
      </c>
      <c r="L1316" s="49" t="s">
        <v>2265</v>
      </c>
      <c r="M1316" s="49" t="s">
        <v>2266</v>
      </c>
      <c r="N1316" s="49" t="s">
        <v>2267</v>
      </c>
      <c r="O1316" s="49" t="s">
        <v>2268</v>
      </c>
      <c r="Q1316" s="50">
        <v>54000</v>
      </c>
      <c r="R1316" s="50">
        <v>59400</v>
      </c>
      <c r="S1316" s="49" t="s">
        <v>2269</v>
      </c>
      <c r="T1316" s="49" t="s">
        <v>1270</v>
      </c>
      <c r="U1316" s="49" t="s">
        <v>2270</v>
      </c>
      <c r="Y1316" s="50">
        <v>1315</v>
      </c>
    </row>
    <row r="1317" spans="1:25" x14ac:dyDescent="0.8">
      <c r="A1317" s="46" t="s">
        <v>7302</v>
      </c>
      <c r="B1317" s="46" t="str">
        <f>IFERROR(IF(A1317="","",A1317&amp;COUNTIF(A$2:A1317,A1317)),"")</f>
        <v>洋書7</v>
      </c>
      <c r="C1317" s="49" t="s">
        <v>6757</v>
      </c>
      <c r="D1317" s="50">
        <v>1316</v>
      </c>
      <c r="F1317" s="49" t="s">
        <v>56</v>
      </c>
      <c r="G1317" s="49" t="s">
        <v>2263</v>
      </c>
      <c r="H1317" s="49" t="s">
        <v>2264</v>
      </c>
      <c r="K1317" s="49" t="s">
        <v>6781</v>
      </c>
      <c r="L1317" s="49" t="s">
        <v>2272</v>
      </c>
      <c r="M1317" s="49" t="s">
        <v>2273</v>
      </c>
      <c r="N1317" s="49" t="s">
        <v>2274</v>
      </c>
      <c r="O1317" s="49" t="s">
        <v>2275</v>
      </c>
      <c r="P1317" s="49" t="s">
        <v>2276</v>
      </c>
      <c r="Q1317" s="50">
        <v>5250</v>
      </c>
      <c r="R1317" s="50">
        <v>5775</v>
      </c>
      <c r="S1317" s="49" t="s">
        <v>2277</v>
      </c>
      <c r="T1317" s="49" t="s">
        <v>5346</v>
      </c>
      <c r="U1317" s="49" t="s">
        <v>2278</v>
      </c>
      <c r="Y1317" s="50">
        <v>1316</v>
      </c>
    </row>
    <row r="1318" spans="1:25" x14ac:dyDescent="0.8">
      <c r="A1318" s="46" t="s">
        <v>7302</v>
      </c>
      <c r="B1318" s="46" t="str">
        <f>IFERROR(IF(A1318="","",A1318&amp;COUNTIF(A$2:A1318,A1318)),"")</f>
        <v>洋書8</v>
      </c>
      <c r="C1318" s="49" t="s">
        <v>6757</v>
      </c>
      <c r="D1318" s="50">
        <v>1317</v>
      </c>
      <c r="F1318" s="49" t="s">
        <v>56</v>
      </c>
      <c r="G1318" s="49" t="s">
        <v>2263</v>
      </c>
      <c r="H1318" s="49" t="s">
        <v>2264</v>
      </c>
      <c r="K1318" s="49" t="s">
        <v>6782</v>
      </c>
      <c r="L1318" s="49" t="s">
        <v>2272</v>
      </c>
      <c r="M1318" s="49" t="s">
        <v>2273</v>
      </c>
      <c r="N1318" s="49" t="s">
        <v>2274</v>
      </c>
      <c r="O1318" s="49" t="s">
        <v>6783</v>
      </c>
      <c r="P1318" s="49" t="s">
        <v>2276</v>
      </c>
      <c r="Q1318" s="50">
        <v>4800</v>
      </c>
      <c r="R1318" s="50">
        <v>5280</v>
      </c>
      <c r="S1318" s="49" t="s">
        <v>6784</v>
      </c>
      <c r="T1318" s="49" t="s">
        <v>5346</v>
      </c>
      <c r="U1318" s="49" t="s">
        <v>2292</v>
      </c>
      <c r="Y1318" s="50">
        <v>1317</v>
      </c>
    </row>
    <row r="1319" spans="1:25" x14ac:dyDescent="0.8">
      <c r="A1319" s="46" t="s">
        <v>7302</v>
      </c>
      <c r="B1319" s="46" t="str">
        <f>IFERROR(IF(A1319="","",A1319&amp;COUNTIF(A$2:A1319,A1319)),"")</f>
        <v>洋書9</v>
      </c>
      <c r="C1319" s="49" t="s">
        <v>6757</v>
      </c>
      <c r="D1319" s="50">
        <v>1318</v>
      </c>
      <c r="E1319" s="49" t="s">
        <v>69</v>
      </c>
      <c r="F1319" s="49" t="s">
        <v>56</v>
      </c>
      <c r="G1319" s="49" t="s">
        <v>70</v>
      </c>
      <c r="H1319" s="49" t="s">
        <v>2264</v>
      </c>
      <c r="K1319" s="49" t="s">
        <v>6785</v>
      </c>
      <c r="L1319" s="49" t="s">
        <v>2272</v>
      </c>
      <c r="M1319" s="49" t="s">
        <v>2273</v>
      </c>
      <c r="N1319" s="49" t="s">
        <v>6786</v>
      </c>
      <c r="O1319" s="49" t="s">
        <v>6787</v>
      </c>
      <c r="P1319" s="49" t="s">
        <v>6788</v>
      </c>
      <c r="Q1319" s="50">
        <v>10450</v>
      </c>
      <c r="R1319" s="50">
        <v>11495</v>
      </c>
      <c r="S1319" s="49" t="s">
        <v>6789</v>
      </c>
      <c r="T1319" s="49" t="s">
        <v>2471</v>
      </c>
      <c r="U1319" s="49" t="s">
        <v>6790</v>
      </c>
      <c r="Y1319" s="50">
        <v>1318</v>
      </c>
    </row>
    <row r="1320" spans="1:25" x14ac:dyDescent="0.8">
      <c r="A1320" s="46" t="s">
        <v>7302</v>
      </c>
      <c r="B1320" s="46" t="str">
        <f>IFERROR(IF(A1320="","",A1320&amp;COUNTIF(A$2:A1320,A1320)),"")</f>
        <v>洋書10</v>
      </c>
      <c r="C1320" s="49" t="s">
        <v>6757</v>
      </c>
      <c r="D1320" s="50">
        <v>1319</v>
      </c>
      <c r="F1320" s="49" t="s">
        <v>56</v>
      </c>
      <c r="G1320" s="49" t="s">
        <v>2263</v>
      </c>
      <c r="H1320" s="49" t="s">
        <v>2264</v>
      </c>
      <c r="K1320" s="49" t="s">
        <v>6791</v>
      </c>
      <c r="L1320" s="49" t="s">
        <v>2272</v>
      </c>
      <c r="M1320" s="49" t="s">
        <v>2273</v>
      </c>
      <c r="N1320" s="49" t="s">
        <v>2283</v>
      </c>
      <c r="O1320" s="49" t="s">
        <v>6792</v>
      </c>
      <c r="P1320" s="49" t="s">
        <v>6793</v>
      </c>
      <c r="Q1320" s="50">
        <v>38500</v>
      </c>
      <c r="R1320" s="50">
        <v>42350</v>
      </c>
      <c r="S1320" s="49" t="s">
        <v>6794</v>
      </c>
      <c r="T1320" s="49" t="s">
        <v>5044</v>
      </c>
      <c r="U1320" s="49" t="s">
        <v>2293</v>
      </c>
      <c r="Y1320" s="50">
        <v>1319</v>
      </c>
    </row>
    <row r="1321" spans="1:25" x14ac:dyDescent="0.8">
      <c r="A1321" s="46" t="s">
        <v>7302</v>
      </c>
      <c r="B1321" s="46" t="str">
        <f>IFERROR(IF(A1321="","",A1321&amp;COUNTIF(A$2:A1321,A1321)),"")</f>
        <v>洋書11</v>
      </c>
      <c r="C1321" s="49" t="s">
        <v>6757</v>
      </c>
      <c r="D1321" s="50">
        <v>1320</v>
      </c>
      <c r="E1321" s="49" t="s">
        <v>69</v>
      </c>
      <c r="F1321" s="49" t="s">
        <v>56</v>
      </c>
      <c r="G1321" s="49" t="s">
        <v>70</v>
      </c>
      <c r="H1321" s="49" t="s">
        <v>2264</v>
      </c>
      <c r="K1321" s="49" t="s">
        <v>6795</v>
      </c>
      <c r="L1321" s="49" t="s">
        <v>2272</v>
      </c>
      <c r="M1321" s="49" t="s">
        <v>2273</v>
      </c>
      <c r="N1321" s="49" t="s">
        <v>2280</v>
      </c>
      <c r="O1321" s="49" t="s">
        <v>6796</v>
      </c>
      <c r="P1321" s="49" t="s">
        <v>6797</v>
      </c>
      <c r="Q1321" s="50">
        <v>57200</v>
      </c>
      <c r="R1321" s="50">
        <v>62920</v>
      </c>
      <c r="S1321" s="49" t="s">
        <v>6798</v>
      </c>
      <c r="T1321" s="49" t="s">
        <v>2466</v>
      </c>
      <c r="U1321" s="49" t="s">
        <v>6799</v>
      </c>
      <c r="Y1321" s="50">
        <v>1320</v>
      </c>
    </row>
    <row r="1322" spans="1:25" x14ac:dyDescent="0.8">
      <c r="A1322" s="46" t="s">
        <v>7302</v>
      </c>
      <c r="B1322" s="46" t="str">
        <f>IFERROR(IF(A1322="","",A1322&amp;COUNTIF(A$2:A1322,A1322)),"")</f>
        <v>洋書12</v>
      </c>
      <c r="C1322" s="49" t="s">
        <v>6757</v>
      </c>
      <c r="D1322" s="50">
        <v>1321</v>
      </c>
      <c r="F1322" s="49" t="s">
        <v>56</v>
      </c>
      <c r="G1322" s="49" t="s">
        <v>2263</v>
      </c>
      <c r="H1322" s="49" t="s">
        <v>2264</v>
      </c>
      <c r="K1322" s="49" t="s">
        <v>6800</v>
      </c>
      <c r="L1322" s="49" t="s">
        <v>2272</v>
      </c>
      <c r="M1322" s="49" t="s">
        <v>2273</v>
      </c>
      <c r="N1322" s="49" t="s">
        <v>2319</v>
      </c>
      <c r="O1322" s="49" t="s">
        <v>6801</v>
      </c>
      <c r="P1322" s="49" t="s">
        <v>6802</v>
      </c>
      <c r="Q1322" s="50">
        <v>341000</v>
      </c>
      <c r="R1322" s="50">
        <v>375100</v>
      </c>
      <c r="S1322" s="49" t="s">
        <v>6803</v>
      </c>
      <c r="T1322" s="49" t="s">
        <v>5044</v>
      </c>
      <c r="U1322" s="49" t="s">
        <v>6804</v>
      </c>
      <c r="Y1322" s="50">
        <v>1321</v>
      </c>
    </row>
    <row r="1323" spans="1:25" x14ac:dyDescent="0.8">
      <c r="A1323" s="46" t="s">
        <v>7302</v>
      </c>
      <c r="B1323" s="46" t="str">
        <f>IFERROR(IF(A1323="","",A1323&amp;COUNTIF(A$2:A1323,A1323)),"")</f>
        <v>洋書13</v>
      </c>
      <c r="C1323" s="49" t="s">
        <v>6805</v>
      </c>
      <c r="D1323" s="50">
        <v>1322</v>
      </c>
      <c r="E1323" s="49" t="s">
        <v>69</v>
      </c>
      <c r="F1323" s="49" t="s">
        <v>56</v>
      </c>
      <c r="G1323" s="49" t="s">
        <v>70</v>
      </c>
      <c r="H1323" s="49" t="s">
        <v>2264</v>
      </c>
      <c r="K1323" s="49" t="s">
        <v>6806</v>
      </c>
      <c r="L1323" s="49" t="s">
        <v>2272</v>
      </c>
      <c r="M1323" s="49" t="s">
        <v>2273</v>
      </c>
      <c r="N1323" s="49" t="s">
        <v>2283</v>
      </c>
      <c r="O1323" s="49" t="s">
        <v>6807</v>
      </c>
      <c r="P1323" s="49" t="s">
        <v>6808</v>
      </c>
      <c r="Q1323" s="50">
        <v>34100</v>
      </c>
      <c r="R1323" s="50">
        <v>37510</v>
      </c>
      <c r="S1323" s="49" t="s">
        <v>6809</v>
      </c>
      <c r="T1323" s="49" t="s">
        <v>2466</v>
      </c>
      <c r="U1323" s="49" t="s">
        <v>6810</v>
      </c>
      <c r="Y1323" s="50">
        <v>1322</v>
      </c>
    </row>
    <row r="1324" spans="1:25" x14ac:dyDescent="0.8">
      <c r="A1324" s="46" t="s">
        <v>7302</v>
      </c>
      <c r="B1324" s="46" t="str">
        <f>IFERROR(IF(A1324="","",A1324&amp;COUNTIF(A$2:A1324,A1324)),"")</f>
        <v>洋書14</v>
      </c>
      <c r="C1324" s="49" t="s">
        <v>6805</v>
      </c>
      <c r="D1324" s="50">
        <v>1323</v>
      </c>
      <c r="E1324" s="49" t="s">
        <v>69</v>
      </c>
      <c r="F1324" s="49" t="s">
        <v>56</v>
      </c>
      <c r="G1324" s="49" t="s">
        <v>70</v>
      </c>
      <c r="H1324" s="49" t="s">
        <v>2264</v>
      </c>
      <c r="K1324" s="49" t="s">
        <v>6811</v>
      </c>
      <c r="L1324" s="49" t="s">
        <v>2272</v>
      </c>
      <c r="M1324" s="49" t="s">
        <v>2273</v>
      </c>
      <c r="N1324" s="49" t="s">
        <v>2280</v>
      </c>
      <c r="O1324" s="49" t="s">
        <v>6812</v>
      </c>
      <c r="P1324" s="49" t="s">
        <v>6813</v>
      </c>
      <c r="Q1324" s="50">
        <v>27500</v>
      </c>
      <c r="R1324" s="50">
        <v>30250</v>
      </c>
      <c r="S1324" s="49" t="s">
        <v>6814</v>
      </c>
      <c r="T1324" s="49" t="s">
        <v>2471</v>
      </c>
      <c r="U1324" s="49" t="s">
        <v>6815</v>
      </c>
      <c r="Y1324" s="50">
        <v>1323</v>
      </c>
    </row>
    <row r="1325" spans="1:25" x14ac:dyDescent="0.8">
      <c r="A1325" s="46" t="s">
        <v>7302</v>
      </c>
      <c r="B1325" s="46" t="str">
        <f>IFERROR(IF(A1325="","",A1325&amp;COUNTIF(A$2:A1325,A1325)),"")</f>
        <v>洋書15</v>
      </c>
      <c r="C1325" s="49" t="s">
        <v>6805</v>
      </c>
      <c r="D1325" s="50">
        <v>1324</v>
      </c>
      <c r="E1325" s="49" t="s">
        <v>69</v>
      </c>
      <c r="F1325" s="49" t="s">
        <v>56</v>
      </c>
      <c r="G1325" s="49" t="s">
        <v>70</v>
      </c>
      <c r="H1325" s="49" t="s">
        <v>2264</v>
      </c>
      <c r="K1325" s="49" t="s">
        <v>6816</v>
      </c>
      <c r="L1325" s="49" t="s">
        <v>2272</v>
      </c>
      <c r="M1325" s="49" t="s">
        <v>2273</v>
      </c>
      <c r="N1325" s="49" t="s">
        <v>2283</v>
      </c>
      <c r="O1325" s="49" t="s">
        <v>6817</v>
      </c>
      <c r="P1325" s="49" t="s">
        <v>6818</v>
      </c>
      <c r="Q1325" s="50">
        <v>34100</v>
      </c>
      <c r="R1325" s="50">
        <v>37510</v>
      </c>
      <c r="S1325" s="49" t="s">
        <v>6819</v>
      </c>
      <c r="T1325" s="49" t="s">
        <v>2630</v>
      </c>
      <c r="U1325" s="49" t="s">
        <v>6820</v>
      </c>
      <c r="Y1325" s="50">
        <v>1324</v>
      </c>
    </row>
    <row r="1326" spans="1:25" x14ac:dyDescent="0.8">
      <c r="A1326" s="46" t="s">
        <v>7302</v>
      </c>
      <c r="B1326" s="46" t="str">
        <f>IFERROR(IF(A1326="","",A1326&amp;COUNTIF(A$2:A1326,A1326)),"")</f>
        <v>洋書16</v>
      </c>
      <c r="C1326" s="49" t="s">
        <v>6805</v>
      </c>
      <c r="D1326" s="50">
        <v>1325</v>
      </c>
      <c r="E1326" s="49" t="s">
        <v>69</v>
      </c>
      <c r="F1326" s="49" t="s">
        <v>56</v>
      </c>
      <c r="G1326" s="49" t="s">
        <v>70</v>
      </c>
      <c r="H1326" s="49" t="s">
        <v>2264</v>
      </c>
      <c r="K1326" s="49" t="s">
        <v>6821</v>
      </c>
      <c r="L1326" s="49" t="s">
        <v>2272</v>
      </c>
      <c r="M1326" s="49" t="s">
        <v>2273</v>
      </c>
      <c r="N1326" s="49" t="s">
        <v>2283</v>
      </c>
      <c r="O1326" s="49" t="s">
        <v>6822</v>
      </c>
      <c r="P1326" s="49" t="s">
        <v>6823</v>
      </c>
      <c r="Q1326" s="50">
        <v>60500</v>
      </c>
      <c r="R1326" s="50">
        <v>66550</v>
      </c>
      <c r="S1326" s="49" t="s">
        <v>6824</v>
      </c>
      <c r="T1326" s="49" t="s">
        <v>2450</v>
      </c>
      <c r="U1326" s="49" t="s">
        <v>6825</v>
      </c>
      <c r="Y1326" s="50">
        <v>1325</v>
      </c>
    </row>
    <row r="1327" spans="1:25" x14ac:dyDescent="0.8">
      <c r="A1327" s="46" t="s">
        <v>7302</v>
      </c>
      <c r="B1327" s="46" t="str">
        <f>IFERROR(IF(A1327="","",A1327&amp;COUNTIF(A$2:A1327,A1327)),"")</f>
        <v>洋書17</v>
      </c>
      <c r="C1327" s="49" t="s">
        <v>6805</v>
      </c>
      <c r="D1327" s="50">
        <v>1326</v>
      </c>
      <c r="F1327" s="49" t="s">
        <v>56</v>
      </c>
      <c r="G1327" s="49" t="s">
        <v>2263</v>
      </c>
      <c r="H1327" s="49" t="s">
        <v>2264</v>
      </c>
      <c r="K1327" s="49" t="s">
        <v>6826</v>
      </c>
      <c r="L1327" s="49" t="s">
        <v>2272</v>
      </c>
      <c r="M1327" s="49" t="s">
        <v>2273</v>
      </c>
      <c r="N1327" s="49" t="s">
        <v>2281</v>
      </c>
      <c r="O1327" s="49" t="s">
        <v>6827</v>
      </c>
      <c r="P1327" s="49" t="s">
        <v>6828</v>
      </c>
      <c r="Q1327" s="50">
        <v>57200</v>
      </c>
      <c r="R1327" s="50">
        <v>62920</v>
      </c>
      <c r="S1327" s="49" t="s">
        <v>6829</v>
      </c>
      <c r="T1327" s="49" t="s">
        <v>6830</v>
      </c>
      <c r="U1327" s="49" t="s">
        <v>6831</v>
      </c>
      <c r="Y1327" s="50">
        <v>1326</v>
      </c>
    </row>
    <row r="1328" spans="1:25" x14ac:dyDescent="0.8">
      <c r="A1328" s="46" t="s">
        <v>7302</v>
      </c>
      <c r="B1328" s="46" t="str">
        <f>IFERROR(IF(A1328="","",A1328&amp;COUNTIF(A$2:A1328,A1328)),"")</f>
        <v>洋書18</v>
      </c>
      <c r="C1328" s="49" t="s">
        <v>6805</v>
      </c>
      <c r="D1328" s="50">
        <v>1327</v>
      </c>
      <c r="E1328" s="49" t="s">
        <v>69</v>
      </c>
      <c r="F1328" s="49" t="s">
        <v>56</v>
      </c>
      <c r="G1328" s="49" t="s">
        <v>70</v>
      </c>
      <c r="H1328" s="49" t="s">
        <v>2264</v>
      </c>
      <c r="K1328" s="49" t="s">
        <v>6832</v>
      </c>
      <c r="L1328" s="49" t="s">
        <v>2272</v>
      </c>
      <c r="M1328" s="49" t="s">
        <v>2273</v>
      </c>
      <c r="N1328" s="49" t="s">
        <v>2279</v>
      </c>
      <c r="O1328" s="49" t="s">
        <v>6833</v>
      </c>
      <c r="P1328" s="49" t="s">
        <v>6834</v>
      </c>
      <c r="Q1328" s="50">
        <v>24750</v>
      </c>
      <c r="R1328" s="50">
        <v>27225</v>
      </c>
      <c r="S1328" s="49" t="s">
        <v>6835</v>
      </c>
      <c r="T1328" s="49" t="s">
        <v>2630</v>
      </c>
      <c r="U1328" s="49" t="s">
        <v>6836</v>
      </c>
      <c r="Y1328" s="50">
        <v>1327</v>
      </c>
    </row>
    <row r="1329" spans="1:25" x14ac:dyDescent="0.8">
      <c r="A1329" s="46" t="s">
        <v>7302</v>
      </c>
      <c r="B1329" s="46" t="str">
        <f>IFERROR(IF(A1329="","",A1329&amp;COUNTIF(A$2:A1329,A1329)),"")</f>
        <v>洋書19</v>
      </c>
      <c r="C1329" s="49" t="s">
        <v>6805</v>
      </c>
      <c r="D1329" s="50">
        <v>1328</v>
      </c>
      <c r="F1329" s="49" t="s">
        <v>56</v>
      </c>
      <c r="G1329" s="49" t="s">
        <v>2263</v>
      </c>
      <c r="H1329" s="49" t="s">
        <v>2264</v>
      </c>
      <c r="K1329" s="49" t="s">
        <v>6837</v>
      </c>
      <c r="L1329" s="49" t="s">
        <v>2272</v>
      </c>
      <c r="M1329" s="49" t="s">
        <v>2273</v>
      </c>
      <c r="N1329" s="49" t="s">
        <v>2283</v>
      </c>
      <c r="O1329" s="49" t="s">
        <v>6838</v>
      </c>
      <c r="P1329" s="49" t="s">
        <v>6839</v>
      </c>
      <c r="Q1329" s="50">
        <v>23100</v>
      </c>
      <c r="R1329" s="50">
        <v>25410</v>
      </c>
      <c r="S1329" s="49" t="s">
        <v>6840</v>
      </c>
      <c r="T1329" s="49" t="s">
        <v>5270</v>
      </c>
      <c r="U1329" s="49" t="s">
        <v>6841</v>
      </c>
      <c r="Y1329" s="50">
        <v>1328</v>
      </c>
    </row>
    <row r="1330" spans="1:25" x14ac:dyDescent="0.8">
      <c r="A1330" s="46" t="s">
        <v>7302</v>
      </c>
      <c r="B1330" s="46" t="str">
        <f>IFERROR(IF(A1330="","",A1330&amp;COUNTIF(A$2:A1330,A1330)),"")</f>
        <v>洋書20</v>
      </c>
      <c r="C1330" s="49" t="s">
        <v>6805</v>
      </c>
      <c r="D1330" s="50">
        <v>1329</v>
      </c>
      <c r="E1330" s="49" t="s">
        <v>69</v>
      </c>
      <c r="F1330" s="49" t="s">
        <v>56</v>
      </c>
      <c r="G1330" s="49" t="s">
        <v>70</v>
      </c>
      <c r="H1330" s="49" t="s">
        <v>2264</v>
      </c>
      <c r="K1330" s="49" t="s">
        <v>6842</v>
      </c>
      <c r="L1330" s="49" t="s">
        <v>2272</v>
      </c>
      <c r="M1330" s="49" t="s">
        <v>2273</v>
      </c>
      <c r="N1330" s="49" t="s">
        <v>2283</v>
      </c>
      <c r="O1330" s="49" t="s">
        <v>6843</v>
      </c>
      <c r="P1330" s="49" t="s">
        <v>6844</v>
      </c>
      <c r="Q1330" s="50">
        <v>23100</v>
      </c>
      <c r="R1330" s="50">
        <v>25410</v>
      </c>
      <c r="S1330" s="49" t="s">
        <v>6845</v>
      </c>
      <c r="T1330" s="49" t="s">
        <v>2445</v>
      </c>
      <c r="U1330" s="49" t="s">
        <v>6846</v>
      </c>
      <c r="Y1330" s="50">
        <v>1329</v>
      </c>
    </row>
    <row r="1331" spans="1:25" x14ac:dyDescent="0.8">
      <c r="A1331" s="46" t="s">
        <v>7302</v>
      </c>
      <c r="B1331" s="46" t="str">
        <f>IFERROR(IF(A1331="","",A1331&amp;COUNTIF(A$2:A1331,A1331)),"")</f>
        <v>洋書21</v>
      </c>
      <c r="C1331" s="49" t="s">
        <v>6805</v>
      </c>
      <c r="D1331" s="50">
        <v>1330</v>
      </c>
      <c r="F1331" s="49" t="s">
        <v>56</v>
      </c>
      <c r="G1331" s="49" t="s">
        <v>2263</v>
      </c>
      <c r="H1331" s="49" t="s">
        <v>2264</v>
      </c>
      <c r="K1331" s="49" t="s">
        <v>6847</v>
      </c>
      <c r="L1331" s="49" t="s">
        <v>2272</v>
      </c>
      <c r="M1331" s="49" t="s">
        <v>2273</v>
      </c>
      <c r="N1331" s="49" t="s">
        <v>2280</v>
      </c>
      <c r="O1331" s="49" t="s">
        <v>2284</v>
      </c>
      <c r="P1331" s="49" t="s">
        <v>2285</v>
      </c>
      <c r="Q1331" s="50">
        <v>6380</v>
      </c>
      <c r="R1331" s="50">
        <v>7018</v>
      </c>
      <c r="S1331" s="49" t="s">
        <v>6848</v>
      </c>
      <c r="T1331" s="49" t="s">
        <v>5049</v>
      </c>
      <c r="U1331" s="49" t="s">
        <v>2286</v>
      </c>
      <c r="Y1331" s="50">
        <v>1330</v>
      </c>
    </row>
    <row r="1332" spans="1:25" x14ac:dyDescent="0.8">
      <c r="A1332" s="46" t="s">
        <v>7302</v>
      </c>
      <c r="B1332" s="46" t="str">
        <f>IFERROR(IF(A1332="","",A1332&amp;COUNTIF(A$2:A1332,A1332)),"")</f>
        <v>洋書22</v>
      </c>
      <c r="C1332" s="49" t="s">
        <v>6805</v>
      </c>
      <c r="D1332" s="50">
        <v>1331</v>
      </c>
      <c r="E1332" s="49" t="s">
        <v>69</v>
      </c>
      <c r="F1332" s="49" t="s">
        <v>56</v>
      </c>
      <c r="G1332" s="49" t="s">
        <v>70</v>
      </c>
      <c r="H1332" s="49" t="s">
        <v>2264</v>
      </c>
      <c r="K1332" s="49" t="s">
        <v>6849</v>
      </c>
      <c r="L1332" s="49" t="s">
        <v>2272</v>
      </c>
      <c r="M1332" s="49" t="s">
        <v>2273</v>
      </c>
      <c r="N1332" s="49" t="s">
        <v>2281</v>
      </c>
      <c r="O1332" s="49" t="s">
        <v>6850</v>
      </c>
      <c r="P1332" s="49" t="s">
        <v>6851</v>
      </c>
      <c r="Q1332" s="50">
        <v>24200</v>
      </c>
      <c r="R1332" s="50">
        <v>26620</v>
      </c>
      <c r="S1332" s="49" t="s">
        <v>6852</v>
      </c>
      <c r="T1332" s="49" t="s">
        <v>2822</v>
      </c>
      <c r="U1332" s="49" t="s">
        <v>6853</v>
      </c>
      <c r="Y1332" s="50">
        <v>1331</v>
      </c>
    </row>
    <row r="1333" spans="1:25" x14ac:dyDescent="0.8">
      <c r="A1333" s="46" t="s">
        <v>7302</v>
      </c>
      <c r="B1333" s="46" t="str">
        <f>IFERROR(IF(A1333="","",A1333&amp;COUNTIF(A$2:A1333,A1333)),"")</f>
        <v>洋書23</v>
      </c>
      <c r="C1333" s="49" t="s">
        <v>6805</v>
      </c>
      <c r="D1333" s="50">
        <v>1332</v>
      </c>
      <c r="E1333" s="49" t="s">
        <v>69</v>
      </c>
      <c r="F1333" s="49" t="s">
        <v>56</v>
      </c>
      <c r="G1333" s="49" t="s">
        <v>70</v>
      </c>
      <c r="H1333" s="49" t="s">
        <v>2264</v>
      </c>
      <c r="K1333" s="49" t="s">
        <v>6854</v>
      </c>
      <c r="L1333" s="49" t="s">
        <v>2272</v>
      </c>
      <c r="M1333" s="49" t="s">
        <v>2273</v>
      </c>
      <c r="N1333" s="49" t="s">
        <v>2281</v>
      </c>
      <c r="O1333" s="49" t="s">
        <v>6855</v>
      </c>
      <c r="P1333" s="49" t="s">
        <v>6856</v>
      </c>
      <c r="Q1333" s="50">
        <v>36300</v>
      </c>
      <c r="R1333" s="50">
        <v>39930</v>
      </c>
      <c r="S1333" s="49" t="s">
        <v>6857</v>
      </c>
      <c r="T1333" s="49" t="s">
        <v>2539</v>
      </c>
      <c r="U1333" s="49" t="s">
        <v>6858</v>
      </c>
      <c r="Y1333" s="50">
        <v>1332</v>
      </c>
    </row>
    <row r="1334" spans="1:25" x14ac:dyDescent="0.8">
      <c r="A1334" s="46" t="s">
        <v>7302</v>
      </c>
      <c r="B1334" s="46" t="str">
        <f>IFERROR(IF(A1334="","",A1334&amp;COUNTIF(A$2:A1334,A1334)),"")</f>
        <v>洋書24</v>
      </c>
      <c r="C1334" s="49" t="s">
        <v>6805</v>
      </c>
      <c r="D1334" s="50">
        <v>1333</v>
      </c>
      <c r="E1334" s="49" t="s">
        <v>69</v>
      </c>
      <c r="F1334" s="49" t="s">
        <v>56</v>
      </c>
      <c r="G1334" s="49" t="s">
        <v>70</v>
      </c>
      <c r="H1334" s="49" t="s">
        <v>2264</v>
      </c>
      <c r="K1334" s="49" t="s">
        <v>6859</v>
      </c>
      <c r="L1334" s="49" t="s">
        <v>2272</v>
      </c>
      <c r="M1334" s="49" t="s">
        <v>2273</v>
      </c>
      <c r="N1334" s="49" t="s">
        <v>2281</v>
      </c>
      <c r="O1334" s="49" t="s">
        <v>6860</v>
      </c>
      <c r="P1334" s="49" t="s">
        <v>6861</v>
      </c>
      <c r="Q1334" s="50">
        <v>28050</v>
      </c>
      <c r="R1334" s="50">
        <v>30855</v>
      </c>
      <c r="S1334" s="49" t="s">
        <v>6862</v>
      </c>
      <c r="T1334" s="49" t="s">
        <v>2539</v>
      </c>
      <c r="U1334" s="49" t="s">
        <v>6863</v>
      </c>
      <c r="Y1334" s="50">
        <v>1333</v>
      </c>
    </row>
    <row r="1335" spans="1:25" x14ac:dyDescent="0.8">
      <c r="A1335" s="46" t="s">
        <v>7302</v>
      </c>
      <c r="B1335" s="46" t="str">
        <f>IFERROR(IF(A1335="","",A1335&amp;COUNTIF(A$2:A1335,A1335)),"")</f>
        <v>洋書25</v>
      </c>
      <c r="C1335" s="49" t="s">
        <v>6805</v>
      </c>
      <c r="D1335" s="50">
        <v>1334</v>
      </c>
      <c r="E1335" s="49" t="s">
        <v>69</v>
      </c>
      <c r="F1335" s="49" t="s">
        <v>56</v>
      </c>
      <c r="G1335" s="49" t="s">
        <v>70</v>
      </c>
      <c r="H1335" s="49" t="s">
        <v>2264</v>
      </c>
      <c r="K1335" s="49" t="s">
        <v>6864</v>
      </c>
      <c r="L1335" s="49" t="s">
        <v>2272</v>
      </c>
      <c r="M1335" s="49" t="s">
        <v>2273</v>
      </c>
      <c r="N1335" s="49" t="s">
        <v>6865</v>
      </c>
      <c r="O1335" s="49" t="s">
        <v>2287</v>
      </c>
      <c r="P1335" s="49" t="s">
        <v>6866</v>
      </c>
      <c r="Q1335" s="50">
        <v>40700</v>
      </c>
      <c r="R1335" s="50">
        <v>44770</v>
      </c>
      <c r="S1335" s="49" t="s">
        <v>6867</v>
      </c>
      <c r="T1335" s="49" t="s">
        <v>2456</v>
      </c>
      <c r="U1335" s="49" t="s">
        <v>2288</v>
      </c>
      <c r="Y1335" s="50">
        <v>1334</v>
      </c>
    </row>
    <row r="1336" spans="1:25" x14ac:dyDescent="0.8">
      <c r="A1336" s="46" t="s">
        <v>7302</v>
      </c>
      <c r="B1336" s="46" t="str">
        <f>IFERROR(IF(A1336="","",A1336&amp;COUNTIF(A$2:A1336,A1336)),"")</f>
        <v>洋書26</v>
      </c>
      <c r="C1336" s="49" t="s">
        <v>6805</v>
      </c>
      <c r="D1336" s="50">
        <v>1335</v>
      </c>
      <c r="E1336" s="49" t="s">
        <v>69</v>
      </c>
      <c r="F1336" s="49" t="s">
        <v>56</v>
      </c>
      <c r="G1336" s="49" t="s">
        <v>70</v>
      </c>
      <c r="H1336" s="49" t="s">
        <v>2264</v>
      </c>
      <c r="K1336" s="49" t="s">
        <v>6868</v>
      </c>
      <c r="L1336" s="49" t="s">
        <v>2272</v>
      </c>
      <c r="M1336" s="49" t="s">
        <v>2273</v>
      </c>
      <c r="N1336" s="49" t="s">
        <v>6865</v>
      </c>
      <c r="O1336" s="49" t="s">
        <v>6869</v>
      </c>
      <c r="P1336" s="49" t="s">
        <v>6870</v>
      </c>
      <c r="Q1336" s="50">
        <v>57750</v>
      </c>
      <c r="R1336" s="50">
        <v>63525</v>
      </c>
      <c r="S1336" s="49" t="s">
        <v>6871</v>
      </c>
      <c r="T1336" s="49" t="s">
        <v>2466</v>
      </c>
      <c r="U1336" s="49" t="s">
        <v>6872</v>
      </c>
      <c r="Y1336" s="50">
        <v>1335</v>
      </c>
    </row>
    <row r="1337" spans="1:25" x14ac:dyDescent="0.8">
      <c r="A1337" s="46" t="s">
        <v>7302</v>
      </c>
      <c r="B1337" s="46" t="str">
        <f>IFERROR(IF(A1337="","",A1337&amp;COUNTIF(A$2:A1337,A1337)),"")</f>
        <v>洋書27</v>
      </c>
      <c r="C1337" s="49" t="s">
        <v>6805</v>
      </c>
      <c r="D1337" s="50">
        <v>1336</v>
      </c>
      <c r="F1337" s="49" t="s">
        <v>56</v>
      </c>
      <c r="G1337" s="49" t="s">
        <v>2263</v>
      </c>
      <c r="H1337" s="49" t="s">
        <v>2264</v>
      </c>
      <c r="K1337" s="49" t="s">
        <v>6873</v>
      </c>
      <c r="L1337" s="49" t="s">
        <v>2272</v>
      </c>
      <c r="M1337" s="49" t="s">
        <v>2273</v>
      </c>
      <c r="N1337" s="49" t="s">
        <v>2283</v>
      </c>
      <c r="O1337" s="49" t="s">
        <v>6874</v>
      </c>
      <c r="P1337" s="49" t="s">
        <v>6875</v>
      </c>
      <c r="Q1337" s="50">
        <v>6600</v>
      </c>
      <c r="R1337" s="50">
        <v>7260</v>
      </c>
      <c r="S1337" s="49" t="s">
        <v>6876</v>
      </c>
      <c r="T1337" s="49" t="s">
        <v>5270</v>
      </c>
      <c r="U1337" s="49" t="s">
        <v>2299</v>
      </c>
      <c r="Y1337" s="50">
        <v>1336</v>
      </c>
    </row>
    <row r="1338" spans="1:25" x14ac:dyDescent="0.8">
      <c r="A1338" s="46" t="s">
        <v>7302</v>
      </c>
      <c r="B1338" s="46" t="str">
        <f>IFERROR(IF(A1338="","",A1338&amp;COUNTIF(A$2:A1338,A1338)),"")</f>
        <v>洋書28</v>
      </c>
      <c r="C1338" s="49" t="s">
        <v>6805</v>
      </c>
      <c r="D1338" s="50">
        <v>1337</v>
      </c>
      <c r="E1338" s="49" t="s">
        <v>69</v>
      </c>
      <c r="F1338" s="49" t="s">
        <v>56</v>
      </c>
      <c r="G1338" s="49" t="s">
        <v>70</v>
      </c>
      <c r="H1338" s="49" t="s">
        <v>2264</v>
      </c>
      <c r="K1338" s="49" t="s">
        <v>6877</v>
      </c>
      <c r="L1338" s="49" t="s">
        <v>2272</v>
      </c>
      <c r="M1338" s="49" t="s">
        <v>2273</v>
      </c>
      <c r="N1338" s="49" t="s">
        <v>2291</v>
      </c>
      <c r="O1338" s="49" t="s">
        <v>6878</v>
      </c>
      <c r="P1338" s="49" t="s">
        <v>6879</v>
      </c>
      <c r="Q1338" s="50">
        <v>6600</v>
      </c>
      <c r="R1338" s="50">
        <v>7260</v>
      </c>
      <c r="S1338" s="49" t="s">
        <v>6880</v>
      </c>
      <c r="T1338" s="49" t="s">
        <v>2471</v>
      </c>
      <c r="U1338" s="49" t="s">
        <v>2294</v>
      </c>
      <c r="Y1338" s="50">
        <v>1337</v>
      </c>
    </row>
    <row r="1339" spans="1:25" x14ac:dyDescent="0.8">
      <c r="A1339" s="46" t="s">
        <v>7302</v>
      </c>
      <c r="B1339" s="46" t="str">
        <f>IFERROR(IF(A1339="","",A1339&amp;COUNTIF(A$2:A1339,A1339)),"")</f>
        <v>洋書29</v>
      </c>
      <c r="C1339" s="49" t="s">
        <v>6881</v>
      </c>
      <c r="D1339" s="50">
        <v>1338</v>
      </c>
      <c r="E1339" s="49" t="s">
        <v>69</v>
      </c>
      <c r="F1339" s="49" t="s">
        <v>56</v>
      </c>
      <c r="G1339" s="49" t="s">
        <v>70</v>
      </c>
      <c r="H1339" s="49" t="s">
        <v>2264</v>
      </c>
      <c r="K1339" s="49" t="s">
        <v>6882</v>
      </c>
      <c r="L1339" s="49" t="s">
        <v>2272</v>
      </c>
      <c r="M1339" s="49" t="s">
        <v>2273</v>
      </c>
      <c r="N1339" s="49" t="s">
        <v>2283</v>
      </c>
      <c r="O1339" s="49" t="s">
        <v>6883</v>
      </c>
      <c r="P1339" s="49" t="s">
        <v>6884</v>
      </c>
      <c r="Q1339" s="50">
        <v>5720</v>
      </c>
      <c r="R1339" s="50">
        <v>6292</v>
      </c>
      <c r="S1339" s="49" t="s">
        <v>6885</v>
      </c>
      <c r="T1339" s="49" t="s">
        <v>2450</v>
      </c>
      <c r="U1339" s="49" t="s">
        <v>6886</v>
      </c>
      <c r="Y1339" s="50">
        <v>1338</v>
      </c>
    </row>
    <row r="1340" spans="1:25" x14ac:dyDescent="0.8">
      <c r="A1340" s="46" t="s">
        <v>7302</v>
      </c>
      <c r="B1340" s="46" t="str">
        <f>IFERROR(IF(A1340="","",A1340&amp;COUNTIF(A$2:A1340,A1340)),"")</f>
        <v>洋書30</v>
      </c>
      <c r="C1340" s="49" t="s">
        <v>6881</v>
      </c>
      <c r="D1340" s="50">
        <v>1339</v>
      </c>
      <c r="F1340" s="49" t="s">
        <v>56</v>
      </c>
      <c r="G1340" s="49" t="s">
        <v>2263</v>
      </c>
      <c r="H1340" s="49" t="s">
        <v>2264</v>
      </c>
      <c r="K1340" s="49" t="s">
        <v>6887</v>
      </c>
      <c r="L1340" s="49" t="s">
        <v>2272</v>
      </c>
      <c r="M1340" s="49" t="s">
        <v>2273</v>
      </c>
      <c r="N1340" s="49" t="s">
        <v>6865</v>
      </c>
      <c r="O1340" s="49" t="s">
        <v>6888</v>
      </c>
      <c r="P1340" s="49" t="s">
        <v>6889</v>
      </c>
      <c r="Q1340" s="50">
        <v>18150</v>
      </c>
      <c r="R1340" s="50">
        <v>19965</v>
      </c>
      <c r="S1340" s="49" t="s">
        <v>6890</v>
      </c>
      <c r="T1340" s="49" t="s">
        <v>5270</v>
      </c>
      <c r="U1340" s="49" t="s">
        <v>6891</v>
      </c>
      <c r="Y1340" s="50">
        <v>1339</v>
      </c>
    </row>
    <row r="1341" spans="1:25" x14ac:dyDescent="0.8">
      <c r="A1341" s="46" t="s">
        <v>7302</v>
      </c>
      <c r="B1341" s="46" t="str">
        <f>IFERROR(IF(A1341="","",A1341&amp;COUNTIF(A$2:A1341,A1341)),"")</f>
        <v>洋書31</v>
      </c>
      <c r="C1341" s="49" t="s">
        <v>6881</v>
      </c>
      <c r="D1341" s="50">
        <v>1340</v>
      </c>
      <c r="E1341" s="49" t="s">
        <v>69</v>
      </c>
      <c r="F1341" s="49" t="s">
        <v>56</v>
      </c>
      <c r="G1341" s="49" t="s">
        <v>70</v>
      </c>
      <c r="H1341" s="49" t="s">
        <v>2264</v>
      </c>
      <c r="K1341" s="49" t="s">
        <v>6892</v>
      </c>
      <c r="L1341" s="49" t="s">
        <v>2272</v>
      </c>
      <c r="M1341" s="49" t="s">
        <v>2273</v>
      </c>
      <c r="N1341" s="49" t="s">
        <v>6893</v>
      </c>
      <c r="O1341" s="49" t="s">
        <v>6894</v>
      </c>
      <c r="P1341" s="49" t="s">
        <v>6895</v>
      </c>
      <c r="Q1341" s="50">
        <v>16500</v>
      </c>
      <c r="R1341" s="50">
        <v>18150</v>
      </c>
      <c r="S1341" s="49" t="s">
        <v>6896</v>
      </c>
      <c r="T1341" s="49" t="s">
        <v>2895</v>
      </c>
      <c r="U1341" s="49" t="s">
        <v>6897</v>
      </c>
      <c r="Y1341" s="50">
        <v>1340</v>
      </c>
    </row>
    <row r="1342" spans="1:25" x14ac:dyDescent="0.8">
      <c r="A1342" s="46" t="s">
        <v>7302</v>
      </c>
      <c r="B1342" s="46" t="str">
        <f>IFERROR(IF(A1342="","",A1342&amp;COUNTIF(A$2:A1342,A1342)),"")</f>
        <v>洋書32</v>
      </c>
      <c r="C1342" s="49" t="s">
        <v>6881</v>
      </c>
      <c r="D1342" s="50">
        <v>1341</v>
      </c>
      <c r="F1342" s="49" t="s">
        <v>56</v>
      </c>
      <c r="G1342" s="49" t="s">
        <v>2263</v>
      </c>
      <c r="H1342" s="49" t="s">
        <v>2264</v>
      </c>
      <c r="K1342" s="49" t="s">
        <v>6898</v>
      </c>
      <c r="L1342" s="49" t="s">
        <v>2272</v>
      </c>
      <c r="M1342" s="49" t="s">
        <v>2273</v>
      </c>
      <c r="N1342" s="49" t="s">
        <v>6865</v>
      </c>
      <c r="O1342" s="49" t="s">
        <v>6899</v>
      </c>
      <c r="P1342" s="49" t="s">
        <v>6900</v>
      </c>
      <c r="Q1342" s="50">
        <v>22000</v>
      </c>
      <c r="R1342" s="50">
        <v>24200</v>
      </c>
      <c r="S1342" s="49" t="s">
        <v>6901</v>
      </c>
      <c r="T1342" s="49" t="s">
        <v>5270</v>
      </c>
      <c r="U1342" s="49" t="s">
        <v>6902</v>
      </c>
      <c r="Y1342" s="50">
        <v>1341</v>
      </c>
    </row>
    <row r="1343" spans="1:25" x14ac:dyDescent="0.8">
      <c r="A1343" s="46" t="s">
        <v>7302</v>
      </c>
      <c r="B1343" s="46" t="str">
        <f>IFERROR(IF(A1343="","",A1343&amp;COUNTIF(A$2:A1343,A1343)),"")</f>
        <v>洋書33</v>
      </c>
      <c r="C1343" s="49" t="s">
        <v>6881</v>
      </c>
      <c r="D1343" s="50">
        <v>1342</v>
      </c>
      <c r="F1343" s="49" t="s">
        <v>56</v>
      </c>
      <c r="G1343" s="49" t="s">
        <v>2263</v>
      </c>
      <c r="H1343" s="49" t="s">
        <v>2264</v>
      </c>
      <c r="K1343" s="49" t="s">
        <v>6903</v>
      </c>
      <c r="L1343" s="49" t="s">
        <v>2272</v>
      </c>
      <c r="M1343" s="49" t="s">
        <v>2273</v>
      </c>
      <c r="N1343" s="49" t="s">
        <v>2281</v>
      </c>
      <c r="O1343" s="49" t="s">
        <v>6904</v>
      </c>
      <c r="P1343" s="49" t="s">
        <v>6905</v>
      </c>
      <c r="Q1343" s="50">
        <v>20900</v>
      </c>
      <c r="R1343" s="50">
        <v>22990</v>
      </c>
      <c r="S1343" s="49" t="s">
        <v>6906</v>
      </c>
      <c r="T1343" s="49" t="s">
        <v>5270</v>
      </c>
      <c r="U1343" s="49" t="s">
        <v>2308</v>
      </c>
      <c r="Y1343" s="50">
        <v>1342</v>
      </c>
    </row>
    <row r="1344" spans="1:25" x14ac:dyDescent="0.8">
      <c r="A1344" s="46" t="s">
        <v>7302</v>
      </c>
      <c r="B1344" s="46" t="str">
        <f>IFERROR(IF(A1344="","",A1344&amp;COUNTIF(A$2:A1344,A1344)),"")</f>
        <v>洋書34</v>
      </c>
      <c r="C1344" s="49" t="s">
        <v>6881</v>
      </c>
      <c r="D1344" s="50">
        <v>1343</v>
      </c>
      <c r="E1344" s="49" t="s">
        <v>69</v>
      </c>
      <c r="F1344" s="49" t="s">
        <v>56</v>
      </c>
      <c r="G1344" s="49" t="s">
        <v>70</v>
      </c>
      <c r="H1344" s="49" t="s">
        <v>2264</v>
      </c>
      <c r="K1344" s="49" t="s">
        <v>6907</v>
      </c>
      <c r="L1344" s="49" t="s">
        <v>2272</v>
      </c>
      <c r="M1344" s="49" t="s">
        <v>2273</v>
      </c>
      <c r="N1344" s="49" t="s">
        <v>2279</v>
      </c>
      <c r="O1344" s="49" t="s">
        <v>6908</v>
      </c>
      <c r="P1344" s="49" t="s">
        <v>6909</v>
      </c>
      <c r="Q1344" s="50">
        <v>26180</v>
      </c>
      <c r="R1344" s="50">
        <v>28798</v>
      </c>
      <c r="S1344" s="49" t="s">
        <v>6910</v>
      </c>
      <c r="T1344" s="49" t="s">
        <v>2456</v>
      </c>
      <c r="U1344" s="49" t="s">
        <v>6911</v>
      </c>
      <c r="Y1344" s="50">
        <v>1343</v>
      </c>
    </row>
    <row r="1345" spans="1:25" x14ac:dyDescent="0.8">
      <c r="A1345" s="46" t="s">
        <v>7302</v>
      </c>
      <c r="B1345" s="46" t="str">
        <f>IFERROR(IF(A1345="","",A1345&amp;COUNTIF(A$2:A1345,A1345)),"")</f>
        <v>洋書35</v>
      </c>
      <c r="C1345" s="49" t="s">
        <v>6881</v>
      </c>
      <c r="D1345" s="50">
        <v>1344</v>
      </c>
      <c r="E1345" s="49" t="s">
        <v>69</v>
      </c>
      <c r="F1345" s="49" t="s">
        <v>56</v>
      </c>
      <c r="G1345" s="49" t="s">
        <v>70</v>
      </c>
      <c r="H1345" s="49" t="s">
        <v>2264</v>
      </c>
      <c r="K1345" s="49" t="s">
        <v>6912</v>
      </c>
      <c r="L1345" s="49" t="s">
        <v>2272</v>
      </c>
      <c r="M1345" s="49" t="s">
        <v>2273</v>
      </c>
      <c r="N1345" s="49" t="s">
        <v>2291</v>
      </c>
      <c r="O1345" s="49" t="s">
        <v>6913</v>
      </c>
      <c r="P1345" s="49" t="s">
        <v>6914</v>
      </c>
      <c r="Q1345" s="50">
        <v>13200</v>
      </c>
      <c r="R1345" s="50">
        <v>14520</v>
      </c>
      <c r="S1345" s="49" t="s">
        <v>6915</v>
      </c>
      <c r="T1345" s="49" t="s">
        <v>2822</v>
      </c>
      <c r="U1345" s="49" t="s">
        <v>6916</v>
      </c>
      <c r="Y1345" s="50">
        <v>1344</v>
      </c>
    </row>
    <row r="1346" spans="1:25" x14ac:dyDescent="0.8">
      <c r="A1346" s="46" t="s">
        <v>7302</v>
      </c>
      <c r="B1346" s="46" t="str">
        <f>IFERROR(IF(A1346="","",A1346&amp;COUNTIF(A$2:A1346,A1346)),"")</f>
        <v>洋書36</v>
      </c>
      <c r="C1346" s="49" t="s">
        <v>6881</v>
      </c>
      <c r="D1346" s="50">
        <v>1345</v>
      </c>
      <c r="E1346" s="49" t="s">
        <v>69</v>
      </c>
      <c r="F1346" s="49" t="s">
        <v>56</v>
      </c>
      <c r="G1346" s="49" t="s">
        <v>70</v>
      </c>
      <c r="H1346" s="49" t="s">
        <v>2264</v>
      </c>
      <c r="K1346" s="49" t="s">
        <v>6917</v>
      </c>
      <c r="L1346" s="49" t="s">
        <v>2272</v>
      </c>
      <c r="M1346" s="49" t="s">
        <v>2273</v>
      </c>
      <c r="N1346" s="49" t="s">
        <v>2295</v>
      </c>
      <c r="O1346" s="49" t="s">
        <v>6918</v>
      </c>
      <c r="P1346" s="49" t="s">
        <v>6919</v>
      </c>
      <c r="Q1346" s="50">
        <v>22000</v>
      </c>
      <c r="R1346" s="50">
        <v>24200</v>
      </c>
      <c r="S1346" s="49" t="s">
        <v>6920</v>
      </c>
      <c r="T1346" s="49" t="s">
        <v>2822</v>
      </c>
      <c r="U1346" s="49" t="s">
        <v>6921</v>
      </c>
      <c r="Y1346" s="50">
        <v>1345</v>
      </c>
    </row>
    <row r="1347" spans="1:25" x14ac:dyDescent="0.8">
      <c r="A1347" s="46" t="s">
        <v>7302</v>
      </c>
      <c r="B1347" s="46" t="str">
        <f>IFERROR(IF(A1347="","",A1347&amp;COUNTIF(A$2:A1347,A1347)),"")</f>
        <v>洋書37</v>
      </c>
      <c r="C1347" s="49" t="s">
        <v>6881</v>
      </c>
      <c r="D1347" s="50">
        <v>1346</v>
      </c>
      <c r="E1347" s="49" t="s">
        <v>69</v>
      </c>
      <c r="F1347" s="49" t="s">
        <v>56</v>
      </c>
      <c r="G1347" s="49" t="s">
        <v>70</v>
      </c>
      <c r="H1347" s="49" t="s">
        <v>2264</v>
      </c>
      <c r="K1347" s="49" t="s">
        <v>6922</v>
      </c>
      <c r="L1347" s="49" t="s">
        <v>2272</v>
      </c>
      <c r="M1347" s="49" t="s">
        <v>2273</v>
      </c>
      <c r="N1347" s="49" t="s">
        <v>2319</v>
      </c>
      <c r="O1347" s="49" t="s">
        <v>6923</v>
      </c>
      <c r="P1347" s="49" t="s">
        <v>6924</v>
      </c>
      <c r="Q1347" s="50">
        <v>220000</v>
      </c>
      <c r="R1347" s="50">
        <v>242000</v>
      </c>
      <c r="S1347" s="49" t="s">
        <v>6925</v>
      </c>
      <c r="T1347" s="49" t="s">
        <v>2822</v>
      </c>
      <c r="U1347" s="49" t="s">
        <v>6926</v>
      </c>
      <c r="Y1347" s="50">
        <v>1346</v>
      </c>
    </row>
    <row r="1348" spans="1:25" x14ac:dyDescent="0.8">
      <c r="A1348" s="46" t="s">
        <v>7302</v>
      </c>
      <c r="B1348" s="46" t="str">
        <f>IFERROR(IF(A1348="","",A1348&amp;COUNTIF(A$2:A1348,A1348)),"")</f>
        <v>洋書38</v>
      </c>
      <c r="C1348" s="49" t="s">
        <v>6881</v>
      </c>
      <c r="D1348" s="50">
        <v>1347</v>
      </c>
      <c r="E1348" s="49" t="s">
        <v>69</v>
      </c>
      <c r="F1348" s="49" t="s">
        <v>56</v>
      </c>
      <c r="G1348" s="49" t="s">
        <v>70</v>
      </c>
      <c r="H1348" s="49" t="s">
        <v>2264</v>
      </c>
      <c r="K1348" s="49" t="s">
        <v>6927</v>
      </c>
      <c r="L1348" s="49" t="s">
        <v>2272</v>
      </c>
      <c r="M1348" s="49" t="s">
        <v>2273</v>
      </c>
      <c r="N1348" s="49" t="s">
        <v>2280</v>
      </c>
      <c r="O1348" s="49" t="s">
        <v>6928</v>
      </c>
      <c r="P1348" s="49" t="s">
        <v>6929</v>
      </c>
      <c r="Q1348" s="50">
        <v>31900</v>
      </c>
      <c r="R1348" s="50">
        <v>35090</v>
      </c>
      <c r="S1348" s="49" t="s">
        <v>6930</v>
      </c>
      <c r="T1348" s="49" t="s">
        <v>2450</v>
      </c>
      <c r="U1348" s="49" t="s">
        <v>6853</v>
      </c>
      <c r="Y1348" s="50">
        <v>1347</v>
      </c>
    </row>
    <row r="1349" spans="1:25" x14ac:dyDescent="0.8">
      <c r="A1349" s="46" t="s">
        <v>7302</v>
      </c>
      <c r="B1349" s="46" t="str">
        <f>IFERROR(IF(A1349="","",A1349&amp;COUNTIF(A$2:A1349,A1349)),"")</f>
        <v>洋書39</v>
      </c>
      <c r="C1349" s="49" t="s">
        <v>6881</v>
      </c>
      <c r="D1349" s="50">
        <v>1348</v>
      </c>
      <c r="E1349" s="49" t="s">
        <v>69</v>
      </c>
      <c r="F1349" s="49" t="s">
        <v>56</v>
      </c>
      <c r="G1349" s="49" t="s">
        <v>70</v>
      </c>
      <c r="H1349" s="49" t="s">
        <v>2264</v>
      </c>
      <c r="K1349" s="49" t="s">
        <v>6931</v>
      </c>
      <c r="L1349" s="49" t="s">
        <v>2272</v>
      </c>
      <c r="M1349" s="49" t="s">
        <v>2273</v>
      </c>
      <c r="N1349" s="49" t="s">
        <v>2281</v>
      </c>
      <c r="O1349" s="49" t="s">
        <v>6932</v>
      </c>
      <c r="P1349" s="49" t="s">
        <v>6933</v>
      </c>
      <c r="Q1349" s="50">
        <v>97350</v>
      </c>
      <c r="R1349" s="50">
        <v>107085</v>
      </c>
      <c r="S1349" s="49" t="s">
        <v>6934</v>
      </c>
      <c r="T1349" s="49" t="s">
        <v>2895</v>
      </c>
      <c r="U1349" s="49" t="s">
        <v>6935</v>
      </c>
      <c r="Y1349" s="50">
        <v>1348</v>
      </c>
    </row>
    <row r="1350" spans="1:25" x14ac:dyDescent="0.8">
      <c r="A1350" s="46" t="s">
        <v>7302</v>
      </c>
      <c r="B1350" s="46" t="str">
        <f>IFERROR(IF(A1350="","",A1350&amp;COUNTIF(A$2:A1350,A1350)),"")</f>
        <v>洋書40</v>
      </c>
      <c r="C1350" s="49" t="s">
        <v>6881</v>
      </c>
      <c r="D1350" s="50">
        <v>1349</v>
      </c>
      <c r="E1350" s="49" t="s">
        <v>69</v>
      </c>
      <c r="F1350" s="49" t="s">
        <v>56</v>
      </c>
      <c r="G1350" s="49" t="s">
        <v>70</v>
      </c>
      <c r="H1350" s="49" t="s">
        <v>2264</v>
      </c>
      <c r="K1350" s="49" t="s">
        <v>6936</v>
      </c>
      <c r="L1350" s="49" t="s">
        <v>2272</v>
      </c>
      <c r="M1350" s="49" t="s">
        <v>2273</v>
      </c>
      <c r="N1350" s="49" t="s">
        <v>2274</v>
      </c>
      <c r="O1350" s="49" t="s">
        <v>6937</v>
      </c>
      <c r="P1350" s="49" t="s">
        <v>6938</v>
      </c>
      <c r="Q1350" s="50">
        <v>51700</v>
      </c>
      <c r="R1350" s="50">
        <v>56870</v>
      </c>
      <c r="S1350" s="49" t="s">
        <v>6939</v>
      </c>
      <c r="T1350" s="49" t="s">
        <v>2822</v>
      </c>
      <c r="U1350" s="49" t="s">
        <v>6940</v>
      </c>
      <c r="Y1350" s="50">
        <v>1349</v>
      </c>
    </row>
    <row r="1351" spans="1:25" x14ac:dyDescent="0.8">
      <c r="A1351" s="46" t="s">
        <v>7302</v>
      </c>
      <c r="B1351" s="46" t="str">
        <f>IFERROR(IF(A1351="","",A1351&amp;COUNTIF(A$2:A1351,A1351)),"")</f>
        <v>洋書41</v>
      </c>
      <c r="C1351" s="49" t="s">
        <v>6881</v>
      </c>
      <c r="D1351" s="50">
        <v>1350</v>
      </c>
      <c r="F1351" s="49" t="s">
        <v>56</v>
      </c>
      <c r="G1351" s="49" t="s">
        <v>2263</v>
      </c>
      <c r="H1351" s="49" t="s">
        <v>2264</v>
      </c>
      <c r="K1351" s="49" t="s">
        <v>6941</v>
      </c>
      <c r="L1351" s="49" t="s">
        <v>2272</v>
      </c>
      <c r="M1351" s="49" t="s">
        <v>2273</v>
      </c>
      <c r="N1351" s="49" t="s">
        <v>2283</v>
      </c>
      <c r="O1351" s="49" t="s">
        <v>6942</v>
      </c>
      <c r="P1351" s="49" t="s">
        <v>6943</v>
      </c>
      <c r="Q1351" s="50">
        <v>28050</v>
      </c>
      <c r="R1351" s="50">
        <v>30855</v>
      </c>
      <c r="S1351" s="49" t="s">
        <v>6944</v>
      </c>
      <c r="T1351" s="49" t="s">
        <v>5049</v>
      </c>
      <c r="U1351" s="49" t="s">
        <v>2300</v>
      </c>
      <c r="Y1351" s="50">
        <v>1350</v>
      </c>
    </row>
    <row r="1352" spans="1:25" x14ac:dyDescent="0.8">
      <c r="A1352" s="46" t="s">
        <v>7302</v>
      </c>
      <c r="B1352" s="46" t="str">
        <f>IFERROR(IF(A1352="","",A1352&amp;COUNTIF(A$2:A1352,A1352)),"")</f>
        <v>洋書42</v>
      </c>
      <c r="C1352" s="49" t="s">
        <v>6881</v>
      </c>
      <c r="D1352" s="50">
        <v>1351</v>
      </c>
      <c r="E1352" s="49" t="s">
        <v>69</v>
      </c>
      <c r="F1352" s="49" t="s">
        <v>56</v>
      </c>
      <c r="G1352" s="49" t="s">
        <v>70</v>
      </c>
      <c r="H1352" s="49" t="s">
        <v>2264</v>
      </c>
      <c r="K1352" s="49" t="s">
        <v>6945</v>
      </c>
      <c r="L1352" s="49" t="s">
        <v>2272</v>
      </c>
      <c r="M1352" s="49" t="s">
        <v>2273</v>
      </c>
      <c r="N1352" s="49" t="s">
        <v>2296</v>
      </c>
      <c r="O1352" s="49" t="s">
        <v>6946</v>
      </c>
      <c r="P1352" s="49" t="s">
        <v>6947</v>
      </c>
      <c r="Q1352" s="50">
        <v>29150</v>
      </c>
      <c r="R1352" s="50">
        <v>32065</v>
      </c>
      <c r="S1352" s="49" t="s">
        <v>6948</v>
      </c>
      <c r="T1352" s="49" t="s">
        <v>2450</v>
      </c>
      <c r="U1352" s="49" t="s">
        <v>6949</v>
      </c>
      <c r="Y1352" s="50">
        <v>1351</v>
      </c>
    </row>
    <row r="1353" spans="1:25" x14ac:dyDescent="0.8">
      <c r="A1353" s="46" t="s">
        <v>7302</v>
      </c>
      <c r="B1353" s="46" t="str">
        <f>IFERROR(IF(A1353="","",A1353&amp;COUNTIF(A$2:A1353,A1353)),"")</f>
        <v>洋書43</v>
      </c>
      <c r="C1353" s="49" t="s">
        <v>6881</v>
      </c>
      <c r="D1353" s="50">
        <v>1352</v>
      </c>
      <c r="E1353" s="49" t="s">
        <v>69</v>
      </c>
      <c r="F1353" s="49" t="s">
        <v>56</v>
      </c>
      <c r="G1353" s="49" t="s">
        <v>70</v>
      </c>
      <c r="H1353" s="49" t="s">
        <v>2264</v>
      </c>
      <c r="K1353" s="49" t="s">
        <v>6950</v>
      </c>
      <c r="L1353" s="49" t="s">
        <v>2272</v>
      </c>
      <c r="M1353" s="49" t="s">
        <v>2273</v>
      </c>
      <c r="N1353" s="49" t="s">
        <v>6951</v>
      </c>
      <c r="O1353" s="49" t="s">
        <v>6952</v>
      </c>
      <c r="P1353" s="49" t="s">
        <v>6953</v>
      </c>
      <c r="Q1353" s="50">
        <v>12100</v>
      </c>
      <c r="R1353" s="50">
        <v>13310</v>
      </c>
      <c r="S1353" s="49" t="s">
        <v>6954</v>
      </c>
      <c r="T1353" s="49" t="s">
        <v>2445</v>
      </c>
      <c r="U1353" s="49" t="s">
        <v>6955</v>
      </c>
      <c r="Y1353" s="50">
        <v>1352</v>
      </c>
    </row>
    <row r="1354" spans="1:25" x14ac:dyDescent="0.8">
      <c r="A1354" s="46" t="s">
        <v>7302</v>
      </c>
      <c r="B1354" s="46" t="str">
        <f>IFERROR(IF(A1354="","",A1354&amp;COUNTIF(A$2:A1354,A1354)),"")</f>
        <v>洋書44</v>
      </c>
      <c r="C1354" s="49" t="s">
        <v>6881</v>
      </c>
      <c r="D1354" s="50">
        <v>1353</v>
      </c>
      <c r="E1354" s="49" t="s">
        <v>69</v>
      </c>
      <c r="F1354" s="49" t="s">
        <v>56</v>
      </c>
      <c r="G1354" s="49" t="s">
        <v>70</v>
      </c>
      <c r="H1354" s="49" t="s">
        <v>2264</v>
      </c>
      <c r="K1354" s="49" t="s">
        <v>6956</v>
      </c>
      <c r="L1354" s="49" t="s">
        <v>2272</v>
      </c>
      <c r="M1354" s="49" t="s">
        <v>2273</v>
      </c>
      <c r="N1354" s="49" t="s">
        <v>2283</v>
      </c>
      <c r="O1354" s="49" t="s">
        <v>6957</v>
      </c>
      <c r="P1354" s="49" t="s">
        <v>6958</v>
      </c>
      <c r="Q1354" s="50">
        <v>28050</v>
      </c>
      <c r="R1354" s="50">
        <v>30855</v>
      </c>
      <c r="S1354" s="49" t="s">
        <v>6959</v>
      </c>
      <c r="T1354" s="49" t="s">
        <v>2456</v>
      </c>
      <c r="U1354" s="49" t="s">
        <v>6960</v>
      </c>
      <c r="Y1354" s="50">
        <v>1353</v>
      </c>
    </row>
    <row r="1355" spans="1:25" x14ac:dyDescent="0.8">
      <c r="A1355" s="46" t="s">
        <v>7302</v>
      </c>
      <c r="B1355" s="46" t="str">
        <f>IFERROR(IF(A1355="","",A1355&amp;COUNTIF(A$2:A1355,A1355)),"")</f>
        <v>洋書45</v>
      </c>
      <c r="C1355" s="49" t="s">
        <v>6961</v>
      </c>
      <c r="D1355" s="50">
        <v>1354</v>
      </c>
      <c r="E1355" s="49" t="s">
        <v>69</v>
      </c>
      <c r="F1355" s="49" t="s">
        <v>56</v>
      </c>
      <c r="G1355" s="49" t="s">
        <v>70</v>
      </c>
      <c r="H1355" s="49" t="s">
        <v>2264</v>
      </c>
      <c r="K1355" s="49" t="s">
        <v>6962</v>
      </c>
      <c r="L1355" s="49" t="s">
        <v>2272</v>
      </c>
      <c r="M1355" s="49" t="s">
        <v>2273</v>
      </c>
      <c r="N1355" s="49" t="s">
        <v>6963</v>
      </c>
      <c r="O1355" s="49" t="s">
        <v>6964</v>
      </c>
      <c r="P1355" s="49" t="s">
        <v>6965</v>
      </c>
      <c r="Q1355" s="50">
        <v>25850</v>
      </c>
      <c r="R1355" s="50">
        <v>28435</v>
      </c>
      <c r="S1355" s="49" t="s">
        <v>6966</v>
      </c>
      <c r="T1355" s="49" t="s">
        <v>2822</v>
      </c>
      <c r="U1355" s="49" t="s">
        <v>6967</v>
      </c>
      <c r="Y1355" s="50">
        <v>1354</v>
      </c>
    </row>
    <row r="1356" spans="1:25" x14ac:dyDescent="0.8">
      <c r="A1356" s="46" t="s">
        <v>7302</v>
      </c>
      <c r="B1356" s="46" t="str">
        <f>IFERROR(IF(A1356="","",A1356&amp;COUNTIF(A$2:A1356,A1356)),"")</f>
        <v>洋書46</v>
      </c>
      <c r="C1356" s="49" t="s">
        <v>6961</v>
      </c>
      <c r="D1356" s="50">
        <v>1355</v>
      </c>
      <c r="E1356" s="49" t="s">
        <v>69</v>
      </c>
      <c r="F1356" s="49" t="s">
        <v>56</v>
      </c>
      <c r="G1356" s="49" t="s">
        <v>70</v>
      </c>
      <c r="H1356" s="49" t="s">
        <v>2264</v>
      </c>
      <c r="K1356" s="49" t="s">
        <v>6968</v>
      </c>
      <c r="L1356" s="49" t="s">
        <v>2272</v>
      </c>
      <c r="M1356" s="49" t="s">
        <v>2273</v>
      </c>
      <c r="N1356" s="49" t="s">
        <v>2295</v>
      </c>
      <c r="O1356" s="49" t="s">
        <v>6969</v>
      </c>
      <c r="P1356" s="49" t="s">
        <v>6970</v>
      </c>
      <c r="Q1356" s="50">
        <v>25300</v>
      </c>
      <c r="R1356" s="50">
        <v>27830</v>
      </c>
      <c r="S1356" s="49" t="s">
        <v>6971</v>
      </c>
      <c r="T1356" s="49" t="s">
        <v>2461</v>
      </c>
      <c r="U1356" s="49" t="s">
        <v>6972</v>
      </c>
      <c r="Y1356" s="50">
        <v>1355</v>
      </c>
    </row>
    <row r="1357" spans="1:25" x14ac:dyDescent="0.8">
      <c r="A1357" s="46" t="s">
        <v>7302</v>
      </c>
      <c r="B1357" s="46" t="str">
        <f>IFERROR(IF(A1357="","",A1357&amp;COUNTIF(A$2:A1357,A1357)),"")</f>
        <v>洋書47</v>
      </c>
      <c r="C1357" s="49" t="s">
        <v>6961</v>
      </c>
      <c r="D1357" s="50">
        <v>1356</v>
      </c>
      <c r="F1357" s="49" t="s">
        <v>56</v>
      </c>
      <c r="G1357" s="49" t="s">
        <v>2263</v>
      </c>
      <c r="H1357" s="49" t="s">
        <v>2264</v>
      </c>
      <c r="K1357" s="49" t="s">
        <v>6973</v>
      </c>
      <c r="L1357" s="49" t="s">
        <v>2272</v>
      </c>
      <c r="M1357" s="49" t="s">
        <v>2273</v>
      </c>
      <c r="N1357" s="49" t="s">
        <v>2280</v>
      </c>
      <c r="O1357" s="49" t="s">
        <v>6974</v>
      </c>
      <c r="P1357" s="49" t="s">
        <v>6975</v>
      </c>
      <c r="Q1357" s="50">
        <v>3960</v>
      </c>
      <c r="R1357" s="50">
        <v>4356</v>
      </c>
      <c r="S1357" s="49" t="s">
        <v>6976</v>
      </c>
      <c r="T1357" s="49" t="s">
        <v>5270</v>
      </c>
      <c r="U1357" s="49" t="s">
        <v>6977</v>
      </c>
      <c r="Y1357" s="50">
        <v>1356</v>
      </c>
    </row>
    <row r="1358" spans="1:25" x14ac:dyDescent="0.8">
      <c r="A1358" s="46" t="s">
        <v>7302</v>
      </c>
      <c r="B1358" s="46" t="str">
        <f>IFERROR(IF(A1358="","",A1358&amp;COUNTIF(A$2:A1358,A1358)),"")</f>
        <v>洋書48</v>
      </c>
      <c r="C1358" s="49" t="s">
        <v>6961</v>
      </c>
      <c r="D1358" s="50">
        <v>1357</v>
      </c>
      <c r="E1358" s="49" t="s">
        <v>69</v>
      </c>
      <c r="F1358" s="49" t="s">
        <v>56</v>
      </c>
      <c r="G1358" s="49" t="s">
        <v>70</v>
      </c>
      <c r="H1358" s="49" t="s">
        <v>2264</v>
      </c>
      <c r="K1358" s="49" t="s">
        <v>6978</v>
      </c>
      <c r="L1358" s="49" t="s">
        <v>2272</v>
      </c>
      <c r="M1358" s="49" t="s">
        <v>2273</v>
      </c>
      <c r="N1358" s="49" t="s">
        <v>2296</v>
      </c>
      <c r="O1358" s="49" t="s">
        <v>6979</v>
      </c>
      <c r="P1358" s="49" t="s">
        <v>6980</v>
      </c>
      <c r="Q1358" s="50">
        <v>33550</v>
      </c>
      <c r="R1358" s="50">
        <v>36905</v>
      </c>
      <c r="S1358" s="49" t="s">
        <v>6981</v>
      </c>
      <c r="T1358" s="49" t="s">
        <v>2630</v>
      </c>
      <c r="U1358" s="49" t="s">
        <v>6982</v>
      </c>
      <c r="Y1358" s="50">
        <v>1357</v>
      </c>
    </row>
    <row r="1359" spans="1:25" x14ac:dyDescent="0.8">
      <c r="A1359" s="46" t="s">
        <v>7302</v>
      </c>
      <c r="B1359" s="46" t="str">
        <f>IFERROR(IF(A1359="","",A1359&amp;COUNTIF(A$2:A1359,A1359)),"")</f>
        <v>洋書49</v>
      </c>
      <c r="C1359" s="49" t="s">
        <v>6961</v>
      </c>
      <c r="D1359" s="50">
        <v>1358</v>
      </c>
      <c r="E1359" s="49" t="s">
        <v>69</v>
      </c>
      <c r="F1359" s="49" t="s">
        <v>56</v>
      </c>
      <c r="G1359" s="49" t="s">
        <v>70</v>
      </c>
      <c r="H1359" s="49" t="s">
        <v>2264</v>
      </c>
      <c r="K1359" s="49" t="s">
        <v>6983</v>
      </c>
      <c r="L1359" s="49" t="s">
        <v>2272</v>
      </c>
      <c r="M1359" s="49" t="s">
        <v>2273</v>
      </c>
      <c r="N1359" s="49" t="s">
        <v>2296</v>
      </c>
      <c r="O1359" s="49" t="s">
        <v>6984</v>
      </c>
      <c r="P1359" s="49" t="s">
        <v>6985</v>
      </c>
      <c r="Q1359" s="50">
        <v>36300</v>
      </c>
      <c r="R1359" s="50">
        <v>39930</v>
      </c>
      <c r="S1359" s="49" t="s">
        <v>6986</v>
      </c>
      <c r="T1359" s="49" t="s">
        <v>2445</v>
      </c>
      <c r="U1359" s="49" t="s">
        <v>6987</v>
      </c>
      <c r="Y1359" s="50">
        <v>1358</v>
      </c>
    </row>
    <row r="1360" spans="1:25" x14ac:dyDescent="0.8">
      <c r="A1360" s="46" t="s">
        <v>7302</v>
      </c>
      <c r="B1360" s="46" t="str">
        <f>IFERROR(IF(A1360="","",A1360&amp;COUNTIF(A$2:A1360,A1360)),"")</f>
        <v>洋書50</v>
      </c>
      <c r="C1360" s="49" t="s">
        <v>6961</v>
      </c>
      <c r="D1360" s="50">
        <v>1359</v>
      </c>
      <c r="F1360" s="49" t="s">
        <v>56</v>
      </c>
      <c r="G1360" s="49" t="s">
        <v>2263</v>
      </c>
      <c r="H1360" s="49" t="s">
        <v>2264</v>
      </c>
      <c r="K1360" s="49" t="s">
        <v>6988</v>
      </c>
      <c r="L1360" s="49" t="s">
        <v>2272</v>
      </c>
      <c r="M1360" s="49" t="s">
        <v>2273</v>
      </c>
      <c r="N1360" s="49" t="s">
        <v>2295</v>
      </c>
      <c r="O1360" s="49" t="s">
        <v>6989</v>
      </c>
      <c r="P1360" s="49" t="s">
        <v>6990</v>
      </c>
      <c r="Q1360" s="50">
        <v>25300</v>
      </c>
      <c r="R1360" s="50">
        <v>27830</v>
      </c>
      <c r="S1360" s="49" t="s">
        <v>6991</v>
      </c>
      <c r="T1360" s="49" t="s">
        <v>5270</v>
      </c>
      <c r="U1360" s="49" t="s">
        <v>6992</v>
      </c>
      <c r="Y1360" s="50">
        <v>1359</v>
      </c>
    </row>
    <row r="1361" spans="1:25" x14ac:dyDescent="0.8">
      <c r="A1361" s="46" t="s">
        <v>7302</v>
      </c>
      <c r="B1361" s="46" t="str">
        <f>IFERROR(IF(A1361="","",A1361&amp;COUNTIF(A$2:A1361,A1361)),"")</f>
        <v>洋書51</v>
      </c>
      <c r="C1361" s="49" t="s">
        <v>6961</v>
      </c>
      <c r="D1361" s="50">
        <v>1360</v>
      </c>
      <c r="F1361" s="49" t="s">
        <v>56</v>
      </c>
      <c r="G1361" s="49" t="s">
        <v>2263</v>
      </c>
      <c r="H1361" s="49" t="s">
        <v>2264</v>
      </c>
      <c r="K1361" s="49" t="s">
        <v>6993</v>
      </c>
      <c r="L1361" s="49" t="s">
        <v>2272</v>
      </c>
      <c r="M1361" s="49" t="s">
        <v>2273</v>
      </c>
      <c r="N1361" s="49" t="s">
        <v>2309</v>
      </c>
      <c r="O1361" s="49" t="s">
        <v>6994</v>
      </c>
      <c r="P1361" s="49" t="s">
        <v>6995</v>
      </c>
      <c r="Q1361" s="50">
        <v>11000</v>
      </c>
      <c r="R1361" s="50">
        <v>12100</v>
      </c>
      <c r="S1361" s="49" t="s">
        <v>6996</v>
      </c>
      <c r="T1361" s="49" t="s">
        <v>5270</v>
      </c>
      <c r="U1361" s="49" t="s">
        <v>2308</v>
      </c>
      <c r="Y1361" s="50">
        <v>1360</v>
      </c>
    </row>
    <row r="1362" spans="1:25" x14ac:dyDescent="0.8">
      <c r="A1362" s="46" t="s">
        <v>7302</v>
      </c>
      <c r="B1362" s="46" t="str">
        <f>IFERROR(IF(A1362="","",A1362&amp;COUNTIF(A$2:A1362,A1362)),"")</f>
        <v>洋書52</v>
      </c>
      <c r="C1362" s="49" t="s">
        <v>6961</v>
      </c>
      <c r="D1362" s="50">
        <v>1361</v>
      </c>
      <c r="E1362" s="49" t="s">
        <v>69</v>
      </c>
      <c r="F1362" s="49" t="s">
        <v>56</v>
      </c>
      <c r="G1362" s="49" t="s">
        <v>70</v>
      </c>
      <c r="H1362" s="49" t="s">
        <v>2264</v>
      </c>
      <c r="K1362" s="49" t="s">
        <v>6997</v>
      </c>
      <c r="L1362" s="49" t="s">
        <v>2272</v>
      </c>
      <c r="M1362" s="49" t="s">
        <v>2273</v>
      </c>
      <c r="N1362" s="49" t="s">
        <v>2295</v>
      </c>
      <c r="O1362" s="49" t="s">
        <v>6998</v>
      </c>
      <c r="P1362" s="49" t="s">
        <v>6999</v>
      </c>
      <c r="Q1362" s="50">
        <v>104500</v>
      </c>
      <c r="R1362" s="50">
        <v>114950</v>
      </c>
      <c r="S1362" s="49" t="s">
        <v>7000</v>
      </c>
      <c r="T1362" s="49" t="s">
        <v>2445</v>
      </c>
      <c r="U1362" s="49" t="s">
        <v>7001</v>
      </c>
      <c r="Y1362" s="50">
        <v>1361</v>
      </c>
    </row>
    <row r="1363" spans="1:25" x14ac:dyDescent="0.8">
      <c r="A1363" s="46" t="s">
        <v>7302</v>
      </c>
      <c r="B1363" s="46" t="str">
        <f>IFERROR(IF(A1363="","",A1363&amp;COUNTIF(A$2:A1363,A1363)),"")</f>
        <v>洋書53</v>
      </c>
      <c r="C1363" s="49" t="s">
        <v>6961</v>
      </c>
      <c r="D1363" s="50">
        <v>1362</v>
      </c>
      <c r="F1363" s="49" t="s">
        <v>56</v>
      </c>
      <c r="G1363" s="49" t="s">
        <v>2263</v>
      </c>
      <c r="H1363" s="49" t="s">
        <v>2264</v>
      </c>
      <c r="K1363" s="49" t="s">
        <v>7002</v>
      </c>
      <c r="L1363" s="49" t="s">
        <v>2272</v>
      </c>
      <c r="M1363" s="49" t="s">
        <v>2273</v>
      </c>
      <c r="N1363" s="49" t="s">
        <v>2283</v>
      </c>
      <c r="O1363" s="49" t="s">
        <v>7003</v>
      </c>
      <c r="P1363" s="49" t="s">
        <v>7004</v>
      </c>
      <c r="Q1363" s="50">
        <v>6600</v>
      </c>
      <c r="R1363" s="50">
        <v>7260</v>
      </c>
      <c r="S1363" s="49" t="s">
        <v>7005</v>
      </c>
      <c r="T1363" s="49" t="s">
        <v>5044</v>
      </c>
      <c r="U1363" s="49" t="s">
        <v>2301</v>
      </c>
      <c r="Y1363" s="50">
        <v>1362</v>
      </c>
    </row>
    <row r="1364" spans="1:25" x14ac:dyDescent="0.8">
      <c r="A1364" s="46" t="s">
        <v>7302</v>
      </c>
      <c r="B1364" s="46" t="str">
        <f>IFERROR(IF(A1364="","",A1364&amp;COUNTIF(A$2:A1364,A1364)),"")</f>
        <v>洋書54</v>
      </c>
      <c r="C1364" s="49" t="s">
        <v>6961</v>
      </c>
      <c r="D1364" s="50">
        <v>1363</v>
      </c>
      <c r="F1364" s="49" t="s">
        <v>56</v>
      </c>
      <c r="G1364" s="49" t="s">
        <v>2263</v>
      </c>
      <c r="H1364" s="49" t="s">
        <v>2264</v>
      </c>
      <c r="K1364" s="49" t="s">
        <v>7006</v>
      </c>
      <c r="L1364" s="49" t="s">
        <v>2272</v>
      </c>
      <c r="M1364" s="49" t="s">
        <v>2273</v>
      </c>
      <c r="N1364" s="49" t="s">
        <v>2281</v>
      </c>
      <c r="O1364" s="49" t="s">
        <v>7007</v>
      </c>
      <c r="P1364" s="49" t="s">
        <v>7008</v>
      </c>
      <c r="Q1364" s="50">
        <v>51700</v>
      </c>
      <c r="R1364" s="50">
        <v>56870</v>
      </c>
      <c r="S1364" s="49" t="s">
        <v>7009</v>
      </c>
      <c r="T1364" s="49" t="s">
        <v>5049</v>
      </c>
      <c r="U1364" s="49" t="s">
        <v>7010</v>
      </c>
      <c r="Y1364" s="50">
        <v>1363</v>
      </c>
    </row>
    <row r="1365" spans="1:25" x14ac:dyDescent="0.8">
      <c r="A1365" s="46" t="s">
        <v>7302</v>
      </c>
      <c r="B1365" s="46" t="str">
        <f>IFERROR(IF(A1365="","",A1365&amp;COUNTIF(A$2:A1365,A1365)),"")</f>
        <v>洋書55</v>
      </c>
      <c r="C1365" s="49" t="s">
        <v>6961</v>
      </c>
      <c r="D1365" s="50">
        <v>1364</v>
      </c>
      <c r="E1365" s="49" t="s">
        <v>69</v>
      </c>
      <c r="F1365" s="49" t="s">
        <v>56</v>
      </c>
      <c r="G1365" s="49" t="s">
        <v>70</v>
      </c>
      <c r="H1365" s="49" t="s">
        <v>2264</v>
      </c>
      <c r="K1365" s="49" t="s">
        <v>7011</v>
      </c>
      <c r="L1365" s="49" t="s">
        <v>2272</v>
      </c>
      <c r="M1365" s="49" t="s">
        <v>2273</v>
      </c>
      <c r="N1365" s="49" t="s">
        <v>2283</v>
      </c>
      <c r="O1365" s="49" t="s">
        <v>7012</v>
      </c>
      <c r="P1365" s="49" t="s">
        <v>7013</v>
      </c>
      <c r="Q1365" s="50">
        <v>4950</v>
      </c>
      <c r="R1365" s="50">
        <v>5445</v>
      </c>
      <c r="S1365" s="49" t="s">
        <v>7014</v>
      </c>
      <c r="T1365" s="49" t="s">
        <v>2630</v>
      </c>
      <c r="U1365" s="49" t="s">
        <v>7015</v>
      </c>
      <c r="Y1365" s="50">
        <v>1364</v>
      </c>
    </row>
    <row r="1366" spans="1:25" x14ac:dyDescent="0.8">
      <c r="A1366" s="46" t="s">
        <v>7302</v>
      </c>
      <c r="B1366" s="46" t="str">
        <f>IFERROR(IF(A1366="","",A1366&amp;COUNTIF(A$2:A1366,A1366)),"")</f>
        <v>洋書56</v>
      </c>
      <c r="C1366" s="49" t="s">
        <v>6961</v>
      </c>
      <c r="D1366" s="50">
        <v>1365</v>
      </c>
      <c r="F1366" s="49" t="s">
        <v>56</v>
      </c>
      <c r="G1366" s="49" t="s">
        <v>2263</v>
      </c>
      <c r="H1366" s="49" t="s">
        <v>2264</v>
      </c>
      <c r="K1366" s="49" t="s">
        <v>7016</v>
      </c>
      <c r="L1366" s="49" t="s">
        <v>2272</v>
      </c>
      <c r="M1366" s="49" t="s">
        <v>2273</v>
      </c>
      <c r="N1366" s="49" t="s">
        <v>2309</v>
      </c>
      <c r="O1366" s="49" t="s">
        <v>7017</v>
      </c>
      <c r="P1366" s="49" t="s">
        <v>7018</v>
      </c>
      <c r="Q1366" s="50">
        <v>8800</v>
      </c>
      <c r="R1366" s="50">
        <v>9680</v>
      </c>
      <c r="S1366" s="49" t="s">
        <v>7019</v>
      </c>
      <c r="T1366" s="49" t="s">
        <v>5346</v>
      </c>
      <c r="U1366" s="49" t="s">
        <v>2289</v>
      </c>
      <c r="Y1366" s="50">
        <v>1365</v>
      </c>
    </row>
    <row r="1367" spans="1:25" x14ac:dyDescent="0.8">
      <c r="A1367" s="46" t="s">
        <v>7302</v>
      </c>
      <c r="B1367" s="46" t="str">
        <f>IFERROR(IF(A1367="","",A1367&amp;COUNTIF(A$2:A1367,A1367)),"")</f>
        <v>洋書57</v>
      </c>
      <c r="C1367" s="49" t="s">
        <v>6961</v>
      </c>
      <c r="D1367" s="50">
        <v>1366</v>
      </c>
      <c r="E1367" s="49" t="s">
        <v>69</v>
      </c>
      <c r="F1367" s="49" t="s">
        <v>56</v>
      </c>
      <c r="G1367" s="49" t="s">
        <v>70</v>
      </c>
      <c r="H1367" s="49" t="s">
        <v>2264</v>
      </c>
      <c r="K1367" s="49" t="s">
        <v>7020</v>
      </c>
      <c r="L1367" s="49" t="s">
        <v>2272</v>
      </c>
      <c r="M1367" s="49" t="s">
        <v>2273</v>
      </c>
      <c r="N1367" s="49" t="s">
        <v>2295</v>
      </c>
      <c r="O1367" s="49" t="s">
        <v>7021</v>
      </c>
      <c r="P1367" s="49" t="s">
        <v>7022</v>
      </c>
      <c r="Q1367" s="50">
        <v>18700</v>
      </c>
      <c r="R1367" s="50">
        <v>20570</v>
      </c>
      <c r="S1367" s="49" t="s">
        <v>7023</v>
      </c>
      <c r="T1367" s="49" t="s">
        <v>2445</v>
      </c>
      <c r="U1367" s="49" t="s">
        <v>2286</v>
      </c>
      <c r="Y1367" s="50">
        <v>1366</v>
      </c>
    </row>
    <row r="1368" spans="1:25" x14ac:dyDescent="0.8">
      <c r="A1368" s="46" t="s">
        <v>7302</v>
      </c>
      <c r="B1368" s="46" t="str">
        <f>IFERROR(IF(A1368="","",A1368&amp;COUNTIF(A$2:A1368,A1368)),"")</f>
        <v>洋書58</v>
      </c>
      <c r="C1368" s="49" t="s">
        <v>6961</v>
      </c>
      <c r="D1368" s="50">
        <v>1367</v>
      </c>
      <c r="E1368" s="49" t="s">
        <v>69</v>
      </c>
      <c r="F1368" s="49" t="s">
        <v>56</v>
      </c>
      <c r="G1368" s="49" t="s">
        <v>70</v>
      </c>
      <c r="H1368" s="49" t="s">
        <v>2264</v>
      </c>
      <c r="K1368" s="49" t="s">
        <v>7024</v>
      </c>
      <c r="L1368" s="49" t="s">
        <v>2272</v>
      </c>
      <c r="M1368" s="49" t="s">
        <v>2273</v>
      </c>
      <c r="N1368" s="49" t="s">
        <v>2295</v>
      </c>
      <c r="O1368" s="49" t="s">
        <v>7025</v>
      </c>
      <c r="P1368" s="49" t="s">
        <v>7026</v>
      </c>
      <c r="Q1368" s="50">
        <v>6820</v>
      </c>
      <c r="R1368" s="50">
        <v>7502</v>
      </c>
      <c r="S1368" s="49" t="s">
        <v>7027</v>
      </c>
      <c r="T1368" s="49" t="s">
        <v>2461</v>
      </c>
      <c r="U1368" s="49" t="s">
        <v>6911</v>
      </c>
      <c r="Y1368" s="50">
        <v>1367</v>
      </c>
    </row>
    <row r="1369" spans="1:25" x14ac:dyDescent="0.8">
      <c r="A1369" s="46" t="s">
        <v>7302</v>
      </c>
      <c r="B1369" s="46" t="str">
        <f>IFERROR(IF(A1369="","",A1369&amp;COUNTIF(A$2:A1369,A1369)),"")</f>
        <v>洋書59</v>
      </c>
      <c r="C1369" s="49" t="s">
        <v>6961</v>
      </c>
      <c r="D1369" s="50">
        <v>1368</v>
      </c>
      <c r="E1369" s="49" t="s">
        <v>69</v>
      </c>
      <c r="F1369" s="49" t="s">
        <v>56</v>
      </c>
      <c r="G1369" s="49" t="s">
        <v>70</v>
      </c>
      <c r="H1369" s="49" t="s">
        <v>2264</v>
      </c>
      <c r="K1369" s="49" t="s">
        <v>7028</v>
      </c>
      <c r="L1369" s="49" t="s">
        <v>2272</v>
      </c>
      <c r="M1369" s="49" t="s">
        <v>2273</v>
      </c>
      <c r="N1369" s="49" t="s">
        <v>2279</v>
      </c>
      <c r="O1369" s="49" t="s">
        <v>7029</v>
      </c>
      <c r="P1369" s="49" t="s">
        <v>7030</v>
      </c>
      <c r="Q1369" s="50">
        <v>13750</v>
      </c>
      <c r="R1369" s="50">
        <v>15125</v>
      </c>
      <c r="S1369" s="49" t="s">
        <v>7031</v>
      </c>
      <c r="T1369" s="49" t="s">
        <v>2445</v>
      </c>
      <c r="U1369" s="49" t="s">
        <v>7015</v>
      </c>
      <c r="Y1369" s="50">
        <v>1368</v>
      </c>
    </row>
    <row r="1370" spans="1:25" x14ac:dyDescent="0.8">
      <c r="A1370" s="46" t="s">
        <v>7302</v>
      </c>
      <c r="B1370" s="46" t="str">
        <f>IFERROR(IF(A1370="","",A1370&amp;COUNTIF(A$2:A1370,A1370)),"")</f>
        <v>洋書60</v>
      </c>
      <c r="C1370" s="49" t="s">
        <v>6961</v>
      </c>
      <c r="D1370" s="50">
        <v>1369</v>
      </c>
      <c r="E1370" s="49" t="s">
        <v>69</v>
      </c>
      <c r="F1370" s="49" t="s">
        <v>56</v>
      </c>
      <c r="G1370" s="49" t="s">
        <v>70</v>
      </c>
      <c r="H1370" s="49" t="s">
        <v>2264</v>
      </c>
      <c r="K1370" s="49" t="s">
        <v>7032</v>
      </c>
      <c r="L1370" s="49" t="s">
        <v>2272</v>
      </c>
      <c r="M1370" s="49" t="s">
        <v>2273</v>
      </c>
      <c r="N1370" s="49" t="s">
        <v>2280</v>
      </c>
      <c r="O1370" s="49" t="s">
        <v>7033</v>
      </c>
      <c r="P1370" s="49" t="s">
        <v>7034</v>
      </c>
      <c r="Q1370" s="50">
        <v>25300</v>
      </c>
      <c r="R1370" s="50">
        <v>27830</v>
      </c>
      <c r="S1370" s="49" t="s">
        <v>7035</v>
      </c>
      <c r="T1370" s="49" t="s">
        <v>2895</v>
      </c>
      <c r="U1370" s="49" t="s">
        <v>7036</v>
      </c>
      <c r="Y1370" s="50">
        <v>1369</v>
      </c>
    </row>
    <row r="1371" spans="1:25" x14ac:dyDescent="0.8">
      <c r="A1371" s="46" t="s">
        <v>7302</v>
      </c>
      <c r="B1371" s="46" t="str">
        <f>IFERROR(IF(A1371="","",A1371&amp;COUNTIF(A$2:A1371,A1371)),"")</f>
        <v>洋書61</v>
      </c>
      <c r="C1371" s="49" t="s">
        <v>7037</v>
      </c>
      <c r="D1371" s="50">
        <v>1370</v>
      </c>
      <c r="F1371" s="49" t="s">
        <v>56</v>
      </c>
      <c r="G1371" s="49" t="s">
        <v>2263</v>
      </c>
      <c r="H1371" s="49" t="s">
        <v>2264</v>
      </c>
      <c r="K1371" s="49" t="s">
        <v>7038</v>
      </c>
      <c r="L1371" s="49" t="s">
        <v>2272</v>
      </c>
      <c r="M1371" s="49" t="s">
        <v>2273</v>
      </c>
      <c r="N1371" s="49" t="s">
        <v>2302</v>
      </c>
      <c r="O1371" s="49" t="s">
        <v>7039</v>
      </c>
      <c r="P1371" s="49" t="s">
        <v>7040</v>
      </c>
      <c r="Q1371" s="50">
        <v>52800</v>
      </c>
      <c r="R1371" s="50">
        <v>58080</v>
      </c>
      <c r="S1371" s="49" t="s">
        <v>7041</v>
      </c>
      <c r="T1371" s="49" t="s">
        <v>7042</v>
      </c>
      <c r="U1371" s="49" t="s">
        <v>7043</v>
      </c>
      <c r="Y1371" s="50">
        <v>1370</v>
      </c>
    </row>
    <row r="1372" spans="1:25" x14ac:dyDescent="0.8">
      <c r="A1372" s="46" t="s">
        <v>7302</v>
      </c>
      <c r="B1372" s="46" t="str">
        <f>IFERROR(IF(A1372="","",A1372&amp;COUNTIF(A$2:A1372,A1372)),"")</f>
        <v>洋書62</v>
      </c>
      <c r="C1372" s="49" t="s">
        <v>7037</v>
      </c>
      <c r="D1372" s="50">
        <v>1371</v>
      </c>
      <c r="F1372" s="49" t="s">
        <v>56</v>
      </c>
      <c r="G1372" s="49" t="s">
        <v>2263</v>
      </c>
      <c r="H1372" s="49" t="s">
        <v>2264</v>
      </c>
      <c r="K1372" s="49" t="s">
        <v>7044</v>
      </c>
      <c r="L1372" s="49" t="s">
        <v>2272</v>
      </c>
      <c r="M1372" s="49" t="s">
        <v>2273</v>
      </c>
      <c r="N1372" s="49" t="s">
        <v>2274</v>
      </c>
      <c r="O1372" s="49" t="s">
        <v>7045</v>
      </c>
      <c r="P1372" s="49" t="s">
        <v>7046</v>
      </c>
      <c r="Q1372" s="50">
        <v>7700</v>
      </c>
      <c r="R1372" s="50">
        <v>8470</v>
      </c>
      <c r="S1372" s="49" t="s">
        <v>7047</v>
      </c>
      <c r="T1372" s="49" t="s">
        <v>5044</v>
      </c>
      <c r="U1372" s="49" t="s">
        <v>7048</v>
      </c>
      <c r="Y1372" s="50">
        <v>1371</v>
      </c>
    </row>
    <row r="1373" spans="1:25" x14ac:dyDescent="0.8">
      <c r="A1373" s="46" t="s">
        <v>7302</v>
      </c>
      <c r="B1373" s="46" t="str">
        <f>IFERROR(IF(A1373="","",A1373&amp;COUNTIF(A$2:A1373,A1373)),"")</f>
        <v>洋書63</v>
      </c>
      <c r="C1373" s="49" t="s">
        <v>7037</v>
      </c>
      <c r="D1373" s="50">
        <v>1372</v>
      </c>
      <c r="E1373" s="49" t="s">
        <v>69</v>
      </c>
      <c r="F1373" s="49" t="s">
        <v>56</v>
      </c>
      <c r="G1373" s="49" t="s">
        <v>70</v>
      </c>
      <c r="H1373" s="49" t="s">
        <v>2264</v>
      </c>
      <c r="K1373" s="49" t="s">
        <v>7049</v>
      </c>
      <c r="L1373" s="49" t="s">
        <v>2272</v>
      </c>
      <c r="M1373" s="49" t="s">
        <v>2273</v>
      </c>
      <c r="N1373" s="49" t="s">
        <v>2274</v>
      </c>
      <c r="O1373" s="49" t="s">
        <v>7050</v>
      </c>
      <c r="P1373" s="49" t="s">
        <v>7051</v>
      </c>
      <c r="Q1373" s="50">
        <v>8470</v>
      </c>
      <c r="R1373" s="50">
        <v>9317</v>
      </c>
      <c r="S1373" s="49" t="s">
        <v>7052</v>
      </c>
      <c r="T1373" s="49" t="s">
        <v>2822</v>
      </c>
      <c r="U1373" s="49" t="s">
        <v>7053</v>
      </c>
      <c r="Y1373" s="50">
        <v>1372</v>
      </c>
    </row>
    <row r="1374" spans="1:25" x14ac:dyDescent="0.8">
      <c r="A1374" s="46" t="s">
        <v>7302</v>
      </c>
      <c r="B1374" s="46" t="str">
        <f>IFERROR(IF(A1374="","",A1374&amp;COUNTIF(A$2:A1374,A1374)),"")</f>
        <v>洋書64</v>
      </c>
      <c r="C1374" s="49" t="s">
        <v>7037</v>
      </c>
      <c r="D1374" s="50">
        <v>1373</v>
      </c>
      <c r="F1374" s="49" t="s">
        <v>56</v>
      </c>
      <c r="G1374" s="49" t="s">
        <v>2263</v>
      </c>
      <c r="H1374" s="49" t="s">
        <v>2264</v>
      </c>
      <c r="K1374" s="49" t="s">
        <v>7054</v>
      </c>
      <c r="L1374" s="49" t="s">
        <v>2272</v>
      </c>
      <c r="M1374" s="49" t="s">
        <v>2273</v>
      </c>
      <c r="N1374" s="49" t="s">
        <v>2274</v>
      </c>
      <c r="O1374" s="49" t="s">
        <v>7055</v>
      </c>
      <c r="P1374" s="49" t="s">
        <v>7056</v>
      </c>
      <c r="Q1374" s="50">
        <v>13200</v>
      </c>
      <c r="R1374" s="50">
        <v>14520</v>
      </c>
      <c r="S1374" s="49" t="s">
        <v>7057</v>
      </c>
      <c r="T1374" s="49" t="s">
        <v>5313</v>
      </c>
      <c r="U1374" s="49" t="s">
        <v>7058</v>
      </c>
      <c r="Y1374" s="50">
        <v>1373</v>
      </c>
    </row>
    <row r="1375" spans="1:25" x14ac:dyDescent="0.8">
      <c r="A1375" s="46" t="s">
        <v>7302</v>
      </c>
      <c r="B1375" s="46" t="str">
        <f>IFERROR(IF(A1375="","",A1375&amp;COUNTIF(A$2:A1375,A1375)),"")</f>
        <v>洋書65</v>
      </c>
      <c r="C1375" s="49" t="s">
        <v>7037</v>
      </c>
      <c r="D1375" s="50">
        <v>1374</v>
      </c>
      <c r="E1375" s="49" t="s">
        <v>69</v>
      </c>
      <c r="F1375" s="49" t="s">
        <v>56</v>
      </c>
      <c r="G1375" s="49" t="s">
        <v>70</v>
      </c>
      <c r="H1375" s="49" t="s">
        <v>2264</v>
      </c>
      <c r="K1375" s="49" t="s">
        <v>7059</v>
      </c>
      <c r="L1375" s="49" t="s">
        <v>2272</v>
      </c>
      <c r="M1375" s="49" t="s">
        <v>2273</v>
      </c>
      <c r="N1375" s="49" t="s">
        <v>2295</v>
      </c>
      <c r="O1375" s="49" t="s">
        <v>7060</v>
      </c>
      <c r="P1375" s="49" t="s">
        <v>7061</v>
      </c>
      <c r="Q1375" s="50">
        <v>10230</v>
      </c>
      <c r="R1375" s="50">
        <v>11253</v>
      </c>
      <c r="S1375" s="49" t="s">
        <v>7062</v>
      </c>
      <c r="T1375" s="49" t="s">
        <v>2630</v>
      </c>
      <c r="U1375" s="49" t="s">
        <v>2324</v>
      </c>
      <c r="Y1375" s="50">
        <v>1374</v>
      </c>
    </row>
    <row r="1376" spans="1:25" x14ac:dyDescent="0.8">
      <c r="A1376" s="46" t="s">
        <v>7302</v>
      </c>
      <c r="B1376" s="46" t="str">
        <f>IFERROR(IF(A1376="","",A1376&amp;COUNTIF(A$2:A1376,A1376)),"")</f>
        <v>洋書66</v>
      </c>
      <c r="C1376" s="49" t="s">
        <v>7037</v>
      </c>
      <c r="D1376" s="50">
        <v>1375</v>
      </c>
      <c r="E1376" s="49" t="s">
        <v>69</v>
      </c>
      <c r="F1376" s="49" t="s">
        <v>56</v>
      </c>
      <c r="G1376" s="49" t="s">
        <v>70</v>
      </c>
      <c r="H1376" s="49" t="s">
        <v>2264</v>
      </c>
      <c r="K1376" s="49" t="s">
        <v>7063</v>
      </c>
      <c r="L1376" s="49" t="s">
        <v>2272</v>
      </c>
      <c r="M1376" s="49" t="s">
        <v>2273</v>
      </c>
      <c r="N1376" s="49" t="s">
        <v>2283</v>
      </c>
      <c r="O1376" s="49" t="s">
        <v>7064</v>
      </c>
      <c r="P1376" s="49" t="s">
        <v>7065</v>
      </c>
      <c r="Q1376" s="50">
        <v>8360</v>
      </c>
      <c r="R1376" s="50">
        <v>9196</v>
      </c>
      <c r="S1376" s="49" t="s">
        <v>7066</v>
      </c>
      <c r="T1376" s="49" t="s">
        <v>2450</v>
      </c>
      <c r="U1376" s="49" t="s">
        <v>7067</v>
      </c>
      <c r="Y1376" s="50">
        <v>1375</v>
      </c>
    </row>
    <row r="1377" spans="1:25" x14ac:dyDescent="0.8">
      <c r="A1377" s="46" t="s">
        <v>7302</v>
      </c>
      <c r="B1377" s="46" t="str">
        <f>IFERROR(IF(A1377="","",A1377&amp;COUNTIF(A$2:A1377,A1377)),"")</f>
        <v>洋書67</v>
      </c>
      <c r="C1377" s="49" t="s">
        <v>7037</v>
      </c>
      <c r="D1377" s="50">
        <v>1376</v>
      </c>
      <c r="E1377" s="49" t="s">
        <v>69</v>
      </c>
      <c r="F1377" s="49" t="s">
        <v>56</v>
      </c>
      <c r="G1377" s="49" t="s">
        <v>70</v>
      </c>
      <c r="H1377" s="49" t="s">
        <v>2264</v>
      </c>
      <c r="K1377" s="49" t="s">
        <v>7068</v>
      </c>
      <c r="L1377" s="49" t="s">
        <v>2272</v>
      </c>
      <c r="M1377" s="49" t="s">
        <v>2273</v>
      </c>
      <c r="N1377" s="49" t="s">
        <v>2283</v>
      </c>
      <c r="O1377" s="49" t="s">
        <v>7069</v>
      </c>
      <c r="P1377" s="49" t="s">
        <v>7070</v>
      </c>
      <c r="Q1377" s="50">
        <v>5500</v>
      </c>
      <c r="R1377" s="50">
        <v>6050</v>
      </c>
      <c r="S1377" s="49" t="s">
        <v>7071</v>
      </c>
      <c r="T1377" s="49" t="s">
        <v>2445</v>
      </c>
      <c r="U1377" s="49" t="s">
        <v>7072</v>
      </c>
      <c r="Y1377" s="50">
        <v>1376</v>
      </c>
    </row>
    <row r="1378" spans="1:25" x14ac:dyDescent="0.8">
      <c r="A1378" s="46" t="s">
        <v>7302</v>
      </c>
      <c r="B1378" s="46" t="str">
        <f>IFERROR(IF(A1378="","",A1378&amp;COUNTIF(A$2:A1378,A1378)),"")</f>
        <v>洋書68</v>
      </c>
      <c r="C1378" s="49" t="s">
        <v>7037</v>
      </c>
      <c r="D1378" s="50">
        <v>1377</v>
      </c>
      <c r="E1378" s="49" t="s">
        <v>69</v>
      </c>
      <c r="F1378" s="49" t="s">
        <v>56</v>
      </c>
      <c r="G1378" s="49" t="s">
        <v>70</v>
      </c>
      <c r="H1378" s="49" t="s">
        <v>2264</v>
      </c>
      <c r="K1378" s="49" t="s">
        <v>7073</v>
      </c>
      <c r="L1378" s="49" t="s">
        <v>2272</v>
      </c>
      <c r="M1378" s="49" t="s">
        <v>2273</v>
      </c>
      <c r="N1378" s="49" t="s">
        <v>2283</v>
      </c>
      <c r="O1378" s="49" t="s">
        <v>7074</v>
      </c>
      <c r="P1378" s="49" t="s">
        <v>7075</v>
      </c>
      <c r="Q1378" s="50">
        <v>12650</v>
      </c>
      <c r="R1378" s="50">
        <v>13915</v>
      </c>
      <c r="S1378" s="49" t="s">
        <v>7076</v>
      </c>
      <c r="T1378" s="49" t="s">
        <v>2445</v>
      </c>
      <c r="U1378" s="49" t="s">
        <v>7077</v>
      </c>
      <c r="Y1378" s="50">
        <v>1377</v>
      </c>
    </row>
    <row r="1379" spans="1:25" x14ac:dyDescent="0.8">
      <c r="A1379" s="46" t="s">
        <v>7302</v>
      </c>
      <c r="B1379" s="46" t="str">
        <f>IFERROR(IF(A1379="","",A1379&amp;COUNTIF(A$2:A1379,A1379)),"")</f>
        <v>洋書69</v>
      </c>
      <c r="C1379" s="49" t="s">
        <v>7037</v>
      </c>
      <c r="D1379" s="50">
        <v>1378</v>
      </c>
      <c r="E1379" s="49" t="s">
        <v>69</v>
      </c>
      <c r="F1379" s="49" t="s">
        <v>56</v>
      </c>
      <c r="G1379" s="49" t="s">
        <v>70</v>
      </c>
      <c r="H1379" s="49" t="s">
        <v>2264</v>
      </c>
      <c r="K1379" s="49" t="s">
        <v>7078</v>
      </c>
      <c r="L1379" s="49" t="s">
        <v>2272</v>
      </c>
      <c r="M1379" s="49" t="s">
        <v>2273</v>
      </c>
      <c r="N1379" s="49" t="s">
        <v>2298</v>
      </c>
      <c r="O1379" s="49" t="s">
        <v>7079</v>
      </c>
      <c r="P1379" s="49" t="s">
        <v>7080</v>
      </c>
      <c r="Q1379" s="50">
        <v>11000</v>
      </c>
      <c r="R1379" s="50">
        <v>12100</v>
      </c>
      <c r="S1379" s="49" t="s">
        <v>7081</v>
      </c>
      <c r="T1379" s="49" t="s">
        <v>2539</v>
      </c>
      <c r="U1379" s="49" t="s">
        <v>7082</v>
      </c>
      <c r="Y1379" s="50">
        <v>1378</v>
      </c>
    </row>
    <row r="1380" spans="1:25" x14ac:dyDescent="0.8">
      <c r="A1380" s="46" t="s">
        <v>7302</v>
      </c>
      <c r="B1380" s="46" t="str">
        <f>IFERROR(IF(A1380="","",A1380&amp;COUNTIF(A$2:A1380,A1380)),"")</f>
        <v>洋書70</v>
      </c>
      <c r="C1380" s="49" t="s">
        <v>7037</v>
      </c>
      <c r="D1380" s="50">
        <v>1379</v>
      </c>
      <c r="E1380" s="49" t="s">
        <v>69</v>
      </c>
      <c r="F1380" s="49" t="s">
        <v>56</v>
      </c>
      <c r="G1380" s="49" t="s">
        <v>70</v>
      </c>
      <c r="H1380" s="49" t="s">
        <v>2264</v>
      </c>
      <c r="K1380" s="49" t="s">
        <v>7083</v>
      </c>
      <c r="L1380" s="49" t="s">
        <v>2272</v>
      </c>
      <c r="M1380" s="49" t="s">
        <v>2273</v>
      </c>
      <c r="N1380" s="49" t="s">
        <v>2298</v>
      </c>
      <c r="O1380" s="49" t="s">
        <v>7084</v>
      </c>
      <c r="P1380" s="49" t="s">
        <v>7085</v>
      </c>
      <c r="Q1380" s="50">
        <v>12100</v>
      </c>
      <c r="R1380" s="50">
        <v>13310</v>
      </c>
      <c r="S1380" s="49" t="s">
        <v>7086</v>
      </c>
      <c r="T1380" s="49" t="s">
        <v>2456</v>
      </c>
      <c r="U1380" s="49" t="s">
        <v>2290</v>
      </c>
      <c r="Y1380" s="50">
        <v>1379</v>
      </c>
    </row>
    <row r="1381" spans="1:25" x14ac:dyDescent="0.8">
      <c r="A1381" s="46" t="s">
        <v>7302</v>
      </c>
      <c r="B1381" s="46" t="str">
        <f>IFERROR(IF(A1381="","",A1381&amp;COUNTIF(A$2:A1381,A1381)),"")</f>
        <v>洋書71</v>
      </c>
      <c r="C1381" s="49" t="s">
        <v>7037</v>
      </c>
      <c r="D1381" s="50">
        <v>1380</v>
      </c>
      <c r="E1381" s="49" t="s">
        <v>69</v>
      </c>
      <c r="F1381" s="49" t="s">
        <v>56</v>
      </c>
      <c r="G1381" s="49" t="s">
        <v>70</v>
      </c>
      <c r="H1381" s="49" t="s">
        <v>2264</v>
      </c>
      <c r="K1381" s="49" t="s">
        <v>7087</v>
      </c>
      <c r="L1381" s="49" t="s">
        <v>2272</v>
      </c>
      <c r="M1381" s="49" t="s">
        <v>2273</v>
      </c>
      <c r="N1381" s="49" t="s">
        <v>2280</v>
      </c>
      <c r="O1381" s="49" t="s">
        <v>7088</v>
      </c>
      <c r="P1381" s="49" t="s">
        <v>7089</v>
      </c>
      <c r="Q1381" s="50">
        <v>10780</v>
      </c>
      <c r="R1381" s="50">
        <v>11858</v>
      </c>
      <c r="S1381" s="49" t="s">
        <v>7090</v>
      </c>
      <c r="T1381" s="49" t="s">
        <v>2450</v>
      </c>
      <c r="U1381" s="49" t="s">
        <v>7082</v>
      </c>
      <c r="Y1381" s="50">
        <v>1380</v>
      </c>
    </row>
    <row r="1382" spans="1:25" x14ac:dyDescent="0.8">
      <c r="A1382" s="46" t="s">
        <v>7302</v>
      </c>
      <c r="B1382" s="46" t="str">
        <f>IFERROR(IF(A1382="","",A1382&amp;COUNTIF(A$2:A1382,A1382)),"")</f>
        <v>洋書72</v>
      </c>
      <c r="C1382" s="49" t="s">
        <v>7037</v>
      </c>
      <c r="D1382" s="50">
        <v>1381</v>
      </c>
      <c r="E1382" s="49" t="s">
        <v>69</v>
      </c>
      <c r="F1382" s="49" t="s">
        <v>56</v>
      </c>
      <c r="G1382" s="49" t="s">
        <v>70</v>
      </c>
      <c r="H1382" s="49" t="s">
        <v>2264</v>
      </c>
      <c r="K1382" s="49" t="s">
        <v>7091</v>
      </c>
      <c r="L1382" s="49" t="s">
        <v>2272</v>
      </c>
      <c r="M1382" s="49" t="s">
        <v>2273</v>
      </c>
      <c r="N1382" s="49" t="s">
        <v>2280</v>
      </c>
      <c r="O1382" s="49" t="s">
        <v>7092</v>
      </c>
      <c r="P1382" s="49" t="s">
        <v>7093</v>
      </c>
      <c r="Q1382" s="50">
        <v>61600</v>
      </c>
      <c r="R1382" s="50">
        <v>67760</v>
      </c>
      <c r="S1382" s="49" t="s">
        <v>7094</v>
      </c>
      <c r="T1382" s="49" t="s">
        <v>2895</v>
      </c>
      <c r="U1382" s="49" t="s">
        <v>7095</v>
      </c>
      <c r="Y1382" s="50">
        <v>1381</v>
      </c>
    </row>
    <row r="1383" spans="1:25" x14ac:dyDescent="0.8">
      <c r="A1383" s="46" t="s">
        <v>7302</v>
      </c>
      <c r="B1383" s="46" t="str">
        <f>IFERROR(IF(A1383="","",A1383&amp;COUNTIF(A$2:A1383,A1383)),"")</f>
        <v>洋書73</v>
      </c>
      <c r="C1383" s="49" t="s">
        <v>7037</v>
      </c>
      <c r="D1383" s="50">
        <v>1382</v>
      </c>
      <c r="F1383" s="49" t="s">
        <v>56</v>
      </c>
      <c r="G1383" s="49" t="s">
        <v>2263</v>
      </c>
      <c r="H1383" s="49" t="s">
        <v>2264</v>
      </c>
      <c r="K1383" s="49" t="s">
        <v>7096</v>
      </c>
      <c r="L1383" s="49" t="s">
        <v>2272</v>
      </c>
      <c r="M1383" s="49" t="s">
        <v>2273</v>
      </c>
      <c r="N1383" s="49" t="s">
        <v>2274</v>
      </c>
      <c r="O1383" s="49" t="s">
        <v>7097</v>
      </c>
      <c r="P1383" s="49" t="s">
        <v>7098</v>
      </c>
      <c r="Q1383" s="50">
        <v>12500</v>
      </c>
      <c r="R1383" s="50">
        <v>13750</v>
      </c>
      <c r="S1383" s="49" t="s">
        <v>7099</v>
      </c>
      <c r="T1383" s="49" t="s">
        <v>5044</v>
      </c>
      <c r="U1383" s="49" t="s">
        <v>7100</v>
      </c>
      <c r="Y1383" s="50">
        <v>1382</v>
      </c>
    </row>
    <row r="1384" spans="1:25" x14ac:dyDescent="0.8">
      <c r="A1384" s="46" t="s">
        <v>7302</v>
      </c>
      <c r="B1384" s="46" t="str">
        <f>IFERROR(IF(A1384="","",A1384&amp;COUNTIF(A$2:A1384,A1384)),"")</f>
        <v>洋書74</v>
      </c>
      <c r="C1384" s="49" t="s">
        <v>7037</v>
      </c>
      <c r="D1384" s="50">
        <v>1383</v>
      </c>
      <c r="E1384" s="49" t="s">
        <v>69</v>
      </c>
      <c r="F1384" s="49" t="s">
        <v>56</v>
      </c>
      <c r="G1384" s="49" t="s">
        <v>70</v>
      </c>
      <c r="H1384" s="49" t="s">
        <v>2264</v>
      </c>
      <c r="K1384" s="49" t="s">
        <v>7101</v>
      </c>
      <c r="L1384" s="49" t="s">
        <v>2272</v>
      </c>
      <c r="M1384" s="49" t="s">
        <v>2273</v>
      </c>
      <c r="N1384" s="49" t="s">
        <v>2303</v>
      </c>
      <c r="O1384" s="49" t="s">
        <v>7102</v>
      </c>
      <c r="P1384" s="49" t="s">
        <v>7103</v>
      </c>
      <c r="Q1384" s="50">
        <v>12100</v>
      </c>
      <c r="R1384" s="50">
        <v>13310</v>
      </c>
      <c r="S1384" s="49" t="s">
        <v>7104</v>
      </c>
      <c r="T1384" s="49" t="s">
        <v>2466</v>
      </c>
      <c r="U1384" s="49" t="s">
        <v>7105</v>
      </c>
      <c r="Y1384" s="50">
        <v>1383</v>
      </c>
    </row>
    <row r="1385" spans="1:25" x14ac:dyDescent="0.8">
      <c r="A1385" s="46" t="s">
        <v>7302</v>
      </c>
      <c r="B1385" s="46" t="str">
        <f>IFERROR(IF(A1385="","",A1385&amp;COUNTIF(A$2:A1385,A1385)),"")</f>
        <v>洋書75</v>
      </c>
      <c r="C1385" s="49" t="s">
        <v>7037</v>
      </c>
      <c r="D1385" s="50">
        <v>1384</v>
      </c>
      <c r="E1385" s="49" t="s">
        <v>69</v>
      </c>
      <c r="F1385" s="49" t="s">
        <v>56</v>
      </c>
      <c r="G1385" s="49" t="s">
        <v>70</v>
      </c>
      <c r="H1385" s="49" t="s">
        <v>2264</v>
      </c>
      <c r="K1385" s="49" t="s">
        <v>7106</v>
      </c>
      <c r="L1385" s="49" t="s">
        <v>2272</v>
      </c>
      <c r="M1385" s="49" t="s">
        <v>2273</v>
      </c>
      <c r="N1385" s="49" t="s">
        <v>2319</v>
      </c>
      <c r="O1385" s="49" t="s">
        <v>7107</v>
      </c>
      <c r="P1385" s="49" t="s">
        <v>7108</v>
      </c>
      <c r="Q1385" s="50">
        <v>880000</v>
      </c>
      <c r="R1385" s="50">
        <v>968000</v>
      </c>
      <c r="S1385" s="49" t="s">
        <v>7109</v>
      </c>
      <c r="T1385" s="49" t="s">
        <v>2445</v>
      </c>
      <c r="U1385" s="49" t="s">
        <v>7110</v>
      </c>
      <c r="Y1385" s="50">
        <v>1384</v>
      </c>
    </row>
    <row r="1386" spans="1:25" x14ac:dyDescent="0.8">
      <c r="A1386" s="46" t="s">
        <v>7302</v>
      </c>
      <c r="B1386" s="46" t="str">
        <f>IFERROR(IF(A1386="","",A1386&amp;COUNTIF(A$2:A1386,A1386)),"")</f>
        <v>洋書76</v>
      </c>
      <c r="C1386" s="49" t="s">
        <v>7037</v>
      </c>
      <c r="D1386" s="50">
        <v>1385</v>
      </c>
      <c r="F1386" s="49" t="s">
        <v>56</v>
      </c>
      <c r="G1386" s="49" t="s">
        <v>2263</v>
      </c>
      <c r="H1386" s="49" t="s">
        <v>2264</v>
      </c>
      <c r="K1386" s="49" t="s">
        <v>7111</v>
      </c>
      <c r="L1386" s="49" t="s">
        <v>2272</v>
      </c>
      <c r="M1386" s="49" t="s">
        <v>2273</v>
      </c>
      <c r="N1386" s="49" t="s">
        <v>7112</v>
      </c>
      <c r="O1386" s="49" t="s">
        <v>7113</v>
      </c>
      <c r="P1386" s="49" t="s">
        <v>7114</v>
      </c>
      <c r="Q1386" s="50">
        <v>34100</v>
      </c>
      <c r="R1386" s="50">
        <v>37510</v>
      </c>
      <c r="S1386" s="49" t="s">
        <v>7115</v>
      </c>
      <c r="T1386" s="49" t="s">
        <v>5044</v>
      </c>
      <c r="U1386" s="49" t="s">
        <v>7116</v>
      </c>
      <c r="Y1386" s="50">
        <v>1385</v>
      </c>
    </row>
    <row r="1387" spans="1:25" x14ac:dyDescent="0.8">
      <c r="A1387" s="46" t="s">
        <v>7302</v>
      </c>
      <c r="B1387" s="46" t="str">
        <f>IFERROR(IF(A1387="","",A1387&amp;COUNTIF(A$2:A1387,A1387)),"")</f>
        <v>洋書77</v>
      </c>
      <c r="C1387" s="49" t="s">
        <v>7117</v>
      </c>
      <c r="D1387" s="50">
        <v>1386</v>
      </c>
      <c r="F1387" s="49" t="s">
        <v>56</v>
      </c>
      <c r="G1387" s="49" t="s">
        <v>2263</v>
      </c>
      <c r="H1387" s="49" t="s">
        <v>2264</v>
      </c>
      <c r="K1387" s="49" t="s">
        <v>7118</v>
      </c>
      <c r="L1387" s="49" t="s">
        <v>2272</v>
      </c>
      <c r="M1387" s="49" t="s">
        <v>2273</v>
      </c>
      <c r="N1387" s="49" t="s">
        <v>2281</v>
      </c>
      <c r="O1387" s="49" t="s">
        <v>2304</v>
      </c>
      <c r="P1387" s="49" t="s">
        <v>7119</v>
      </c>
      <c r="Q1387" s="50">
        <v>25850</v>
      </c>
      <c r="R1387" s="50">
        <v>28435</v>
      </c>
      <c r="S1387" s="49" t="s">
        <v>7120</v>
      </c>
      <c r="T1387" s="49" t="s">
        <v>5578</v>
      </c>
      <c r="U1387" s="49" t="s">
        <v>2286</v>
      </c>
      <c r="Y1387" s="50">
        <v>1386</v>
      </c>
    </row>
    <row r="1388" spans="1:25" x14ac:dyDescent="0.8">
      <c r="A1388" s="46" t="s">
        <v>7302</v>
      </c>
      <c r="B1388" s="46" t="str">
        <f>IFERROR(IF(A1388="","",A1388&amp;COUNTIF(A$2:A1388,A1388)),"")</f>
        <v>洋書78</v>
      </c>
      <c r="C1388" s="49" t="s">
        <v>7117</v>
      </c>
      <c r="D1388" s="50">
        <v>1387</v>
      </c>
      <c r="F1388" s="49" t="s">
        <v>56</v>
      </c>
      <c r="G1388" s="49" t="s">
        <v>2263</v>
      </c>
      <c r="H1388" s="49" t="s">
        <v>2264</v>
      </c>
      <c r="K1388" s="49" t="s">
        <v>7121</v>
      </c>
      <c r="L1388" s="49" t="s">
        <v>2272</v>
      </c>
      <c r="M1388" s="49" t="s">
        <v>2273</v>
      </c>
      <c r="N1388" s="49" t="s">
        <v>2281</v>
      </c>
      <c r="O1388" s="49" t="s">
        <v>7122</v>
      </c>
      <c r="P1388" s="49" t="s">
        <v>7123</v>
      </c>
      <c r="Q1388" s="50">
        <v>35750</v>
      </c>
      <c r="R1388" s="50">
        <v>39325</v>
      </c>
      <c r="S1388" s="49" t="s">
        <v>2305</v>
      </c>
      <c r="T1388" s="49" t="s">
        <v>5906</v>
      </c>
      <c r="U1388" s="49" t="s">
        <v>2306</v>
      </c>
      <c r="Y1388" s="50">
        <v>1387</v>
      </c>
    </row>
    <row r="1389" spans="1:25" x14ac:dyDescent="0.8">
      <c r="A1389" s="46" t="s">
        <v>7302</v>
      </c>
      <c r="B1389" s="46" t="str">
        <f>IFERROR(IF(A1389="","",A1389&amp;COUNTIF(A$2:A1389,A1389)),"")</f>
        <v>洋書79</v>
      </c>
      <c r="C1389" s="49" t="s">
        <v>7117</v>
      </c>
      <c r="D1389" s="50">
        <v>1388</v>
      </c>
      <c r="F1389" s="49" t="s">
        <v>56</v>
      </c>
      <c r="G1389" s="49" t="s">
        <v>2263</v>
      </c>
      <c r="H1389" s="49" t="s">
        <v>2264</v>
      </c>
      <c r="K1389" s="49" t="s">
        <v>7124</v>
      </c>
      <c r="L1389" s="49" t="s">
        <v>2272</v>
      </c>
      <c r="M1389" s="49" t="s">
        <v>2273</v>
      </c>
      <c r="N1389" s="49" t="s">
        <v>2309</v>
      </c>
      <c r="O1389" s="49" t="s">
        <v>7125</v>
      </c>
      <c r="P1389" s="49" t="s">
        <v>2310</v>
      </c>
      <c r="Q1389" s="50">
        <v>12100</v>
      </c>
      <c r="R1389" s="50">
        <v>13310</v>
      </c>
      <c r="S1389" s="49" t="s">
        <v>2311</v>
      </c>
      <c r="T1389" s="49" t="s">
        <v>6090</v>
      </c>
      <c r="U1389" s="49" t="s">
        <v>2312</v>
      </c>
      <c r="Y1389" s="50">
        <v>1388</v>
      </c>
    </row>
    <row r="1390" spans="1:25" x14ac:dyDescent="0.8">
      <c r="A1390" s="46" t="s">
        <v>7302</v>
      </c>
      <c r="B1390" s="46" t="str">
        <f>IFERROR(IF(A1390="","",A1390&amp;COUNTIF(A$2:A1390,A1390)),"")</f>
        <v>洋書80</v>
      </c>
      <c r="C1390" s="49" t="s">
        <v>7117</v>
      </c>
      <c r="D1390" s="50">
        <v>1389</v>
      </c>
      <c r="F1390" s="49" t="s">
        <v>56</v>
      </c>
      <c r="G1390" s="49" t="s">
        <v>2263</v>
      </c>
      <c r="H1390" s="49" t="s">
        <v>2264</v>
      </c>
      <c r="K1390" s="49" t="s">
        <v>7126</v>
      </c>
      <c r="L1390" s="49" t="s">
        <v>2272</v>
      </c>
      <c r="M1390" s="49" t="s">
        <v>2273</v>
      </c>
      <c r="N1390" s="49" t="s">
        <v>2309</v>
      </c>
      <c r="O1390" s="49" t="s">
        <v>2313</v>
      </c>
      <c r="P1390" s="49" t="s">
        <v>2310</v>
      </c>
      <c r="Q1390" s="50">
        <v>14850</v>
      </c>
      <c r="R1390" s="50">
        <v>16335</v>
      </c>
      <c r="S1390" s="49" t="s">
        <v>2314</v>
      </c>
      <c r="T1390" s="49" t="s">
        <v>5194</v>
      </c>
      <c r="U1390" s="49" t="s">
        <v>2315</v>
      </c>
      <c r="Y1390" s="50">
        <v>1389</v>
      </c>
    </row>
    <row r="1391" spans="1:25" x14ac:dyDescent="0.8">
      <c r="A1391" s="46" t="s">
        <v>7302</v>
      </c>
      <c r="B1391" s="46" t="str">
        <f>IFERROR(IF(A1391="","",A1391&amp;COUNTIF(A$2:A1391,A1391)),"")</f>
        <v>洋書81</v>
      </c>
      <c r="C1391" s="49" t="s">
        <v>7117</v>
      </c>
      <c r="D1391" s="50">
        <v>1390</v>
      </c>
      <c r="F1391" s="49" t="s">
        <v>56</v>
      </c>
      <c r="G1391" s="49" t="s">
        <v>2263</v>
      </c>
      <c r="H1391" s="49" t="s">
        <v>2264</v>
      </c>
      <c r="K1391" s="49" t="s">
        <v>7127</v>
      </c>
      <c r="L1391" s="49" t="s">
        <v>2272</v>
      </c>
      <c r="M1391" s="49" t="s">
        <v>2273</v>
      </c>
      <c r="N1391" s="49" t="s">
        <v>2281</v>
      </c>
      <c r="O1391" s="49" t="s">
        <v>7128</v>
      </c>
      <c r="P1391" s="49" t="s">
        <v>7129</v>
      </c>
      <c r="Q1391" s="50">
        <v>31900</v>
      </c>
      <c r="R1391" s="50">
        <v>35090</v>
      </c>
      <c r="S1391" s="49" t="s">
        <v>2307</v>
      </c>
      <c r="T1391" s="49" t="s">
        <v>5346</v>
      </c>
      <c r="U1391" s="49" t="s">
        <v>2308</v>
      </c>
      <c r="Y1391" s="50">
        <v>1390</v>
      </c>
    </row>
    <row r="1392" spans="1:25" x14ac:dyDescent="0.8">
      <c r="A1392" s="46" t="s">
        <v>7302</v>
      </c>
      <c r="B1392" s="46" t="str">
        <f>IFERROR(IF(A1392="","",A1392&amp;COUNTIF(A$2:A1392,A1392)),"")</f>
        <v>洋書82</v>
      </c>
      <c r="C1392" s="49" t="s">
        <v>7117</v>
      </c>
      <c r="D1392" s="50">
        <v>1391</v>
      </c>
      <c r="F1392" s="49" t="s">
        <v>56</v>
      </c>
      <c r="G1392" s="49" t="s">
        <v>2263</v>
      </c>
      <c r="H1392" s="49" t="s">
        <v>2264</v>
      </c>
      <c r="K1392" s="49" t="s">
        <v>7130</v>
      </c>
      <c r="L1392" s="49" t="s">
        <v>2272</v>
      </c>
      <c r="M1392" s="49" t="s">
        <v>2273</v>
      </c>
      <c r="N1392" s="49" t="s">
        <v>2318</v>
      </c>
      <c r="O1392" s="49" t="s">
        <v>7131</v>
      </c>
      <c r="P1392" s="49" t="s">
        <v>7132</v>
      </c>
      <c r="Q1392" s="50">
        <v>9680</v>
      </c>
      <c r="R1392" s="50">
        <v>10648</v>
      </c>
      <c r="S1392" s="49" t="s">
        <v>7133</v>
      </c>
      <c r="T1392" s="49" t="s">
        <v>5202</v>
      </c>
      <c r="U1392" s="49" t="s">
        <v>7134</v>
      </c>
      <c r="Y1392" s="50">
        <v>1391</v>
      </c>
    </row>
    <row r="1393" spans="1:25" x14ac:dyDescent="0.8">
      <c r="A1393" s="46" t="s">
        <v>7302</v>
      </c>
      <c r="B1393" s="46" t="str">
        <f>IFERROR(IF(A1393="","",A1393&amp;COUNTIF(A$2:A1393,A1393)),"")</f>
        <v>洋書83</v>
      </c>
      <c r="C1393" s="49" t="s">
        <v>7117</v>
      </c>
      <c r="D1393" s="50">
        <v>1392</v>
      </c>
      <c r="E1393" s="49" t="s">
        <v>69</v>
      </c>
      <c r="F1393" s="49" t="s">
        <v>56</v>
      </c>
      <c r="G1393" s="49" t="s">
        <v>70</v>
      </c>
      <c r="H1393" s="49" t="s">
        <v>2264</v>
      </c>
      <c r="K1393" s="49" t="s">
        <v>7135</v>
      </c>
      <c r="L1393" s="49" t="s">
        <v>2272</v>
      </c>
      <c r="M1393" s="49" t="s">
        <v>2273</v>
      </c>
      <c r="N1393" s="49" t="s">
        <v>2318</v>
      </c>
      <c r="O1393" s="49" t="s">
        <v>7136</v>
      </c>
      <c r="P1393" s="49" t="s">
        <v>7137</v>
      </c>
      <c r="Q1393" s="50">
        <v>9680</v>
      </c>
      <c r="R1393" s="50">
        <v>10648</v>
      </c>
      <c r="S1393" s="49" t="s">
        <v>7138</v>
      </c>
      <c r="T1393" s="49" t="s">
        <v>2445</v>
      </c>
      <c r="U1393" s="49" t="s">
        <v>7139</v>
      </c>
      <c r="Y1393" s="50">
        <v>1392</v>
      </c>
    </row>
    <row r="1394" spans="1:25" x14ac:dyDescent="0.8">
      <c r="A1394" s="46" t="s">
        <v>7302</v>
      </c>
      <c r="B1394" s="46" t="str">
        <f>IFERROR(IF(A1394="","",A1394&amp;COUNTIF(A$2:A1394,A1394)),"")</f>
        <v>洋書84</v>
      </c>
      <c r="C1394" s="49" t="s">
        <v>7117</v>
      </c>
      <c r="D1394" s="50">
        <v>1393</v>
      </c>
      <c r="F1394" s="49" t="s">
        <v>56</v>
      </c>
      <c r="G1394" s="49" t="s">
        <v>2263</v>
      </c>
      <c r="H1394" s="49" t="s">
        <v>2264</v>
      </c>
      <c r="K1394" s="49" t="s">
        <v>7140</v>
      </c>
      <c r="L1394" s="49" t="s">
        <v>2272</v>
      </c>
      <c r="M1394" s="49" t="s">
        <v>2273</v>
      </c>
      <c r="N1394" s="49" t="s">
        <v>2281</v>
      </c>
      <c r="O1394" s="49" t="s">
        <v>7141</v>
      </c>
      <c r="P1394" s="49" t="s">
        <v>7142</v>
      </c>
      <c r="Q1394" s="50">
        <v>20900</v>
      </c>
      <c r="R1394" s="50">
        <v>22990</v>
      </c>
      <c r="S1394" s="49" t="s">
        <v>7143</v>
      </c>
      <c r="T1394" s="49" t="s">
        <v>5280</v>
      </c>
      <c r="U1394" s="49" t="s">
        <v>2286</v>
      </c>
      <c r="Y1394" s="50">
        <v>1393</v>
      </c>
    </row>
    <row r="1395" spans="1:25" x14ac:dyDescent="0.8">
      <c r="A1395" s="46" t="s">
        <v>7302</v>
      </c>
      <c r="B1395" s="46" t="str">
        <f>IFERROR(IF(A1395="","",A1395&amp;COUNTIF(A$2:A1395,A1395)),"")</f>
        <v>洋書85</v>
      </c>
      <c r="C1395" s="49" t="s">
        <v>7117</v>
      </c>
      <c r="D1395" s="50">
        <v>1394</v>
      </c>
      <c r="F1395" s="49" t="s">
        <v>56</v>
      </c>
      <c r="G1395" s="49" t="s">
        <v>2263</v>
      </c>
      <c r="H1395" s="49" t="s">
        <v>2264</v>
      </c>
      <c r="K1395" s="49" t="s">
        <v>7144</v>
      </c>
      <c r="L1395" s="49" t="s">
        <v>2272</v>
      </c>
      <c r="M1395" s="49" t="s">
        <v>2273</v>
      </c>
      <c r="N1395" s="49" t="s">
        <v>2281</v>
      </c>
      <c r="O1395" s="49" t="s">
        <v>2317</v>
      </c>
      <c r="P1395" s="49" t="s">
        <v>7145</v>
      </c>
      <c r="Q1395" s="50">
        <v>35200</v>
      </c>
      <c r="R1395" s="50">
        <v>38720</v>
      </c>
      <c r="S1395" s="49" t="s">
        <v>7146</v>
      </c>
      <c r="T1395" s="49" t="s">
        <v>5202</v>
      </c>
      <c r="U1395" s="49" t="s">
        <v>2297</v>
      </c>
      <c r="Y1395" s="50">
        <v>1394</v>
      </c>
    </row>
    <row r="1396" spans="1:25" x14ac:dyDescent="0.8">
      <c r="A1396" s="46" t="s">
        <v>7302</v>
      </c>
      <c r="C1396" s="49" t="s">
        <v>7117</v>
      </c>
      <c r="D1396" s="50">
        <v>1395</v>
      </c>
      <c r="F1396" s="49" t="s">
        <v>56</v>
      </c>
      <c r="G1396" s="49" t="s">
        <v>2263</v>
      </c>
      <c r="H1396" s="49" t="s">
        <v>2264</v>
      </c>
      <c r="K1396" s="49" t="s">
        <v>7147</v>
      </c>
      <c r="L1396" s="49" t="s">
        <v>2272</v>
      </c>
      <c r="M1396" s="49" t="s">
        <v>2273</v>
      </c>
      <c r="N1396" s="49" t="s">
        <v>2281</v>
      </c>
      <c r="O1396" s="49" t="s">
        <v>2316</v>
      </c>
      <c r="P1396" s="49" t="s">
        <v>7148</v>
      </c>
      <c r="Q1396" s="50">
        <v>31900</v>
      </c>
      <c r="R1396" s="50">
        <v>35090</v>
      </c>
      <c r="S1396" s="49" t="s">
        <v>7149</v>
      </c>
      <c r="T1396" s="49" t="s">
        <v>5280</v>
      </c>
      <c r="U1396" s="49" t="s">
        <v>7150</v>
      </c>
      <c r="Y1396" s="50">
        <v>1395</v>
      </c>
    </row>
    <row r="1397" spans="1:25" x14ac:dyDescent="0.8">
      <c r="A1397" s="46" t="s">
        <v>7302</v>
      </c>
      <c r="C1397" s="49" t="s">
        <v>7117</v>
      </c>
      <c r="D1397" s="50">
        <v>1396</v>
      </c>
      <c r="F1397" s="49" t="s">
        <v>56</v>
      </c>
      <c r="G1397" s="49" t="s">
        <v>2263</v>
      </c>
      <c r="H1397" s="49" t="s">
        <v>2264</v>
      </c>
      <c r="K1397" s="49" t="s">
        <v>7151</v>
      </c>
      <c r="L1397" s="49" t="s">
        <v>2272</v>
      </c>
      <c r="M1397" s="49" t="s">
        <v>2273</v>
      </c>
      <c r="N1397" s="49" t="s">
        <v>7152</v>
      </c>
      <c r="O1397" s="49" t="s">
        <v>2321</v>
      </c>
      <c r="P1397" s="49" t="s">
        <v>7153</v>
      </c>
      <c r="Q1397" s="50">
        <v>65780</v>
      </c>
      <c r="R1397" s="50">
        <v>72358</v>
      </c>
      <c r="S1397" s="49" t="s">
        <v>2322</v>
      </c>
      <c r="T1397" s="49" t="s">
        <v>5346</v>
      </c>
      <c r="U1397" s="49" t="s">
        <v>2323</v>
      </c>
      <c r="Y1397" s="50">
        <v>1396</v>
      </c>
    </row>
    <row r="1398" spans="1:25" x14ac:dyDescent="0.8">
      <c r="A1398" s="46" t="s">
        <v>7302</v>
      </c>
      <c r="C1398" s="49" t="s">
        <v>7117</v>
      </c>
      <c r="D1398" s="50">
        <v>1397</v>
      </c>
      <c r="E1398" s="49" t="s">
        <v>69</v>
      </c>
      <c r="F1398" s="49" t="s">
        <v>56</v>
      </c>
      <c r="G1398" s="49" t="s">
        <v>70</v>
      </c>
      <c r="H1398" s="49" t="s">
        <v>2264</v>
      </c>
      <c r="K1398" s="49" t="s">
        <v>7154</v>
      </c>
      <c r="L1398" s="49" t="s">
        <v>2272</v>
      </c>
      <c r="M1398" s="49" t="s">
        <v>2273</v>
      </c>
      <c r="N1398" s="49" t="s">
        <v>2319</v>
      </c>
      <c r="O1398" s="49" t="s">
        <v>7155</v>
      </c>
      <c r="P1398" s="49" t="s">
        <v>7156</v>
      </c>
      <c r="Q1398" s="50">
        <v>148500</v>
      </c>
      <c r="R1398" s="50">
        <v>163350</v>
      </c>
      <c r="S1398" s="49" t="s">
        <v>7157</v>
      </c>
      <c r="T1398" s="49" t="s">
        <v>2822</v>
      </c>
      <c r="U1398" s="49" t="s">
        <v>7158</v>
      </c>
      <c r="Y1398" s="50">
        <v>1397</v>
      </c>
    </row>
    <row r="1399" spans="1:25" x14ac:dyDescent="0.8">
      <c r="A1399" s="46" t="s">
        <v>7302</v>
      </c>
      <c r="C1399" s="49" t="s">
        <v>7117</v>
      </c>
      <c r="D1399" s="50">
        <v>1398</v>
      </c>
      <c r="E1399" s="49" t="s">
        <v>69</v>
      </c>
      <c r="F1399" s="49" t="s">
        <v>56</v>
      </c>
      <c r="G1399" s="49" t="s">
        <v>70</v>
      </c>
      <c r="H1399" s="49" t="s">
        <v>2264</v>
      </c>
      <c r="K1399" s="49" t="s">
        <v>7159</v>
      </c>
      <c r="L1399" s="49" t="s">
        <v>2272</v>
      </c>
      <c r="M1399" s="49" t="s">
        <v>2273</v>
      </c>
      <c r="N1399" s="49" t="s">
        <v>2318</v>
      </c>
      <c r="O1399" s="49" t="s">
        <v>7160</v>
      </c>
      <c r="P1399" s="49" t="s">
        <v>7161</v>
      </c>
      <c r="Q1399" s="50">
        <v>13750</v>
      </c>
      <c r="R1399" s="50">
        <v>15125</v>
      </c>
      <c r="S1399" s="49" t="s">
        <v>7162</v>
      </c>
      <c r="T1399" s="49" t="s">
        <v>2630</v>
      </c>
      <c r="U1399" s="49" t="s">
        <v>7163</v>
      </c>
      <c r="Y1399" s="50">
        <v>1398</v>
      </c>
    </row>
    <row r="1400" spans="1:25" x14ac:dyDescent="0.8">
      <c r="A1400" s="46" t="s">
        <v>7302</v>
      </c>
      <c r="C1400" s="49" t="s">
        <v>7117</v>
      </c>
      <c r="D1400" s="50">
        <v>1399</v>
      </c>
      <c r="E1400" s="49" t="s">
        <v>69</v>
      </c>
      <c r="F1400" s="49" t="s">
        <v>56</v>
      </c>
      <c r="G1400" s="49" t="s">
        <v>70</v>
      </c>
      <c r="H1400" s="49" t="s">
        <v>2264</v>
      </c>
      <c r="K1400" s="49" t="s">
        <v>7164</v>
      </c>
      <c r="L1400" s="49" t="s">
        <v>2272</v>
      </c>
      <c r="M1400" s="49" t="s">
        <v>2273</v>
      </c>
      <c r="N1400" s="49" t="s">
        <v>2318</v>
      </c>
      <c r="O1400" s="49" t="s">
        <v>7165</v>
      </c>
      <c r="P1400" s="49" t="s">
        <v>7166</v>
      </c>
      <c r="Q1400" s="50">
        <v>10670</v>
      </c>
      <c r="R1400" s="50">
        <v>11737</v>
      </c>
      <c r="S1400" s="49" t="s">
        <v>7167</v>
      </c>
      <c r="T1400" s="49" t="s">
        <v>2630</v>
      </c>
      <c r="U1400" s="49" t="s">
        <v>6886</v>
      </c>
      <c r="Y1400" s="50">
        <v>1399</v>
      </c>
    </row>
    <row r="1401" spans="1:25" x14ac:dyDescent="0.8">
      <c r="A1401" s="46" t="s">
        <v>7302</v>
      </c>
      <c r="C1401" s="49" t="s">
        <v>7117</v>
      </c>
      <c r="D1401" s="50">
        <v>1400</v>
      </c>
      <c r="E1401" s="49" t="s">
        <v>69</v>
      </c>
      <c r="F1401" s="49" t="s">
        <v>56</v>
      </c>
      <c r="G1401" s="49" t="s">
        <v>70</v>
      </c>
      <c r="H1401" s="49" t="s">
        <v>2264</v>
      </c>
      <c r="K1401" s="49" t="s">
        <v>7168</v>
      </c>
      <c r="L1401" s="49" t="s">
        <v>2272</v>
      </c>
      <c r="M1401" s="49" t="s">
        <v>2273</v>
      </c>
      <c r="N1401" s="49" t="s">
        <v>2319</v>
      </c>
      <c r="O1401" s="49" t="s">
        <v>7169</v>
      </c>
      <c r="P1401" s="49" t="s">
        <v>7170</v>
      </c>
      <c r="Q1401" s="50">
        <v>18150</v>
      </c>
      <c r="R1401" s="50">
        <v>19965</v>
      </c>
      <c r="S1401" s="49" t="s">
        <v>7171</v>
      </c>
      <c r="T1401" s="49" t="s">
        <v>2445</v>
      </c>
      <c r="U1401" s="49" t="s">
        <v>2308</v>
      </c>
      <c r="Y1401" s="50">
        <v>1400</v>
      </c>
    </row>
    <row r="1402" spans="1:25" x14ac:dyDescent="0.8">
      <c r="A1402" s="46" t="s">
        <v>7302</v>
      </c>
      <c r="C1402" s="49" t="s">
        <v>7117</v>
      </c>
      <c r="D1402" s="50">
        <v>1401</v>
      </c>
      <c r="E1402" s="49" t="s">
        <v>69</v>
      </c>
      <c r="F1402" s="49" t="s">
        <v>56</v>
      </c>
      <c r="G1402" s="49" t="s">
        <v>70</v>
      </c>
      <c r="H1402" s="49" t="s">
        <v>2264</v>
      </c>
      <c r="K1402" s="49" t="s">
        <v>7172</v>
      </c>
      <c r="L1402" s="49" t="s">
        <v>2272</v>
      </c>
      <c r="M1402" s="49" t="s">
        <v>2273</v>
      </c>
      <c r="N1402" s="49" t="s">
        <v>2318</v>
      </c>
      <c r="O1402" s="49" t="s">
        <v>7173</v>
      </c>
      <c r="P1402" s="49" t="s">
        <v>7174</v>
      </c>
      <c r="Q1402" s="50">
        <v>9350</v>
      </c>
      <c r="R1402" s="50">
        <v>10285</v>
      </c>
      <c r="S1402" s="49" t="s">
        <v>7175</v>
      </c>
      <c r="T1402" s="49" t="s">
        <v>2461</v>
      </c>
      <c r="U1402" s="49" t="s">
        <v>6891</v>
      </c>
      <c r="Y1402" s="50">
        <v>1401</v>
      </c>
    </row>
    <row r="1403" spans="1:25" x14ac:dyDescent="0.8">
      <c r="A1403" s="46" t="s">
        <v>7302</v>
      </c>
      <c r="C1403" s="49" t="s">
        <v>7176</v>
      </c>
      <c r="D1403" s="50">
        <v>1402</v>
      </c>
      <c r="E1403" s="49" t="s">
        <v>69</v>
      </c>
      <c r="F1403" s="49" t="s">
        <v>56</v>
      </c>
      <c r="G1403" s="49" t="s">
        <v>70</v>
      </c>
      <c r="H1403" s="49" t="s">
        <v>2264</v>
      </c>
      <c r="K1403" s="49" t="s">
        <v>7177</v>
      </c>
      <c r="L1403" s="49" t="s">
        <v>2272</v>
      </c>
      <c r="M1403" s="49" t="s">
        <v>2273</v>
      </c>
      <c r="N1403" s="49" t="s">
        <v>2318</v>
      </c>
      <c r="O1403" s="49" t="s">
        <v>7178</v>
      </c>
      <c r="P1403" s="49" t="s">
        <v>7179</v>
      </c>
      <c r="Q1403" s="50">
        <v>36300</v>
      </c>
      <c r="R1403" s="50">
        <v>39930</v>
      </c>
      <c r="S1403" s="49" t="s">
        <v>7180</v>
      </c>
      <c r="T1403" s="49" t="s">
        <v>2461</v>
      </c>
      <c r="U1403" s="49" t="s">
        <v>2286</v>
      </c>
      <c r="Y1403" s="50">
        <v>1402</v>
      </c>
    </row>
    <row r="1404" spans="1:25" x14ac:dyDescent="0.8">
      <c r="A1404" s="46" t="s">
        <v>7302</v>
      </c>
      <c r="C1404" s="49" t="s">
        <v>7176</v>
      </c>
      <c r="D1404" s="50">
        <v>1403</v>
      </c>
      <c r="E1404" s="49" t="s">
        <v>69</v>
      </c>
      <c r="F1404" s="49" t="s">
        <v>56</v>
      </c>
      <c r="G1404" s="49" t="s">
        <v>70</v>
      </c>
      <c r="H1404" s="49" t="s">
        <v>2264</v>
      </c>
      <c r="K1404" s="49" t="s">
        <v>7181</v>
      </c>
      <c r="L1404" s="49" t="s">
        <v>2272</v>
      </c>
      <c r="M1404" s="49" t="s">
        <v>2273</v>
      </c>
      <c r="N1404" s="49" t="s">
        <v>2320</v>
      </c>
      <c r="O1404" s="49" t="s">
        <v>7182</v>
      </c>
      <c r="P1404" s="49" t="s">
        <v>7183</v>
      </c>
      <c r="Q1404" s="50">
        <v>15400</v>
      </c>
      <c r="R1404" s="50">
        <v>16940</v>
      </c>
      <c r="S1404" s="49" t="s">
        <v>7184</v>
      </c>
      <c r="T1404" s="49" t="s">
        <v>2895</v>
      </c>
      <c r="U1404" s="49" t="s">
        <v>7185</v>
      </c>
      <c r="Y1404" s="50">
        <v>1403</v>
      </c>
    </row>
    <row r="1405" spans="1:25" x14ac:dyDescent="0.8">
      <c r="A1405" s="46" t="s">
        <v>7302</v>
      </c>
      <c r="C1405" s="49" t="s">
        <v>7176</v>
      </c>
      <c r="D1405" s="50">
        <v>1404</v>
      </c>
      <c r="E1405" s="49" t="s">
        <v>69</v>
      </c>
      <c r="F1405" s="49" t="s">
        <v>56</v>
      </c>
      <c r="G1405" s="49" t="s">
        <v>70</v>
      </c>
      <c r="H1405" s="49" t="s">
        <v>2264</v>
      </c>
      <c r="K1405" s="49" t="s">
        <v>7186</v>
      </c>
      <c r="L1405" s="49" t="s">
        <v>2272</v>
      </c>
      <c r="M1405" s="49" t="s">
        <v>2273</v>
      </c>
      <c r="N1405" s="49" t="s">
        <v>2319</v>
      </c>
      <c r="O1405" s="49" t="s">
        <v>7187</v>
      </c>
      <c r="P1405" s="49" t="s">
        <v>7188</v>
      </c>
      <c r="Q1405" s="50">
        <v>330000</v>
      </c>
      <c r="R1405" s="50">
        <v>363000</v>
      </c>
      <c r="S1405" s="49" t="s">
        <v>7189</v>
      </c>
      <c r="T1405" s="49" t="s">
        <v>2895</v>
      </c>
      <c r="U1405" s="49" t="s">
        <v>7190</v>
      </c>
      <c r="Y1405" s="50">
        <v>1404</v>
      </c>
    </row>
    <row r="1406" spans="1:25" x14ac:dyDescent="0.8">
      <c r="A1406" s="46" t="s">
        <v>7302</v>
      </c>
      <c r="C1406" s="49" t="s">
        <v>7176</v>
      </c>
      <c r="D1406" s="50">
        <v>1405</v>
      </c>
      <c r="F1406" s="49" t="s">
        <v>56</v>
      </c>
      <c r="G1406" s="49" t="s">
        <v>2263</v>
      </c>
      <c r="H1406" s="49" t="s">
        <v>2264</v>
      </c>
      <c r="K1406" s="49" t="s">
        <v>7191</v>
      </c>
      <c r="L1406" s="49" t="s">
        <v>2272</v>
      </c>
      <c r="M1406" s="49" t="s">
        <v>2273</v>
      </c>
      <c r="N1406" s="49" t="s">
        <v>2319</v>
      </c>
      <c r="O1406" s="49" t="s">
        <v>7192</v>
      </c>
      <c r="P1406" s="49" t="s">
        <v>7193</v>
      </c>
      <c r="Q1406" s="50">
        <v>58300</v>
      </c>
      <c r="R1406" s="50">
        <v>64130</v>
      </c>
      <c r="S1406" s="49" t="s">
        <v>7194</v>
      </c>
      <c r="T1406" s="49" t="s">
        <v>5270</v>
      </c>
      <c r="U1406" s="49" t="s">
        <v>7195</v>
      </c>
      <c r="Y1406" s="50">
        <v>1405</v>
      </c>
    </row>
    <row r="1407" spans="1:25" x14ac:dyDescent="0.8">
      <c r="A1407" s="46" t="s">
        <v>7302</v>
      </c>
      <c r="C1407" s="49" t="s">
        <v>7176</v>
      </c>
      <c r="D1407" s="50">
        <v>1406</v>
      </c>
      <c r="E1407" s="49" t="s">
        <v>69</v>
      </c>
      <c r="F1407" s="49" t="s">
        <v>56</v>
      </c>
      <c r="G1407" s="49" t="s">
        <v>70</v>
      </c>
      <c r="H1407" s="49" t="s">
        <v>2264</v>
      </c>
      <c r="K1407" s="49" t="s">
        <v>7196</v>
      </c>
      <c r="L1407" s="49" t="s">
        <v>2272</v>
      </c>
      <c r="M1407" s="49" t="s">
        <v>2273</v>
      </c>
      <c r="N1407" s="49" t="s">
        <v>2318</v>
      </c>
      <c r="O1407" s="49" t="s">
        <v>7197</v>
      </c>
      <c r="P1407" s="49" t="s">
        <v>7198</v>
      </c>
      <c r="Q1407" s="50">
        <v>97900</v>
      </c>
      <c r="R1407" s="50">
        <v>107690</v>
      </c>
      <c r="S1407" s="49" t="s">
        <v>7199</v>
      </c>
      <c r="T1407" s="49" t="s">
        <v>2471</v>
      </c>
      <c r="U1407" s="49" t="s">
        <v>7200</v>
      </c>
      <c r="Y1407" s="50">
        <v>1406</v>
      </c>
    </row>
    <row r="1408" spans="1:25" x14ac:dyDescent="0.8">
      <c r="A1408" s="46" t="s">
        <v>7302</v>
      </c>
      <c r="C1408" s="49" t="s">
        <v>7176</v>
      </c>
      <c r="D1408" s="50">
        <v>1407</v>
      </c>
      <c r="E1408" s="49" t="s">
        <v>69</v>
      </c>
      <c r="F1408" s="49" t="s">
        <v>56</v>
      </c>
      <c r="G1408" s="49" t="s">
        <v>70</v>
      </c>
      <c r="H1408" s="49" t="s">
        <v>2264</v>
      </c>
      <c r="K1408" s="49" t="s">
        <v>7201</v>
      </c>
      <c r="L1408" s="49" t="s">
        <v>2272</v>
      </c>
      <c r="M1408" s="49" t="s">
        <v>2273</v>
      </c>
      <c r="N1408" s="49" t="s">
        <v>2318</v>
      </c>
      <c r="O1408" s="49" t="s">
        <v>7202</v>
      </c>
      <c r="P1408" s="49" t="s">
        <v>7203</v>
      </c>
      <c r="Q1408" s="50">
        <v>33000</v>
      </c>
      <c r="R1408" s="50">
        <v>36300</v>
      </c>
      <c r="S1408" s="49" t="s">
        <v>7204</v>
      </c>
      <c r="T1408" s="49" t="s">
        <v>2539</v>
      </c>
      <c r="U1408" s="49" t="s">
        <v>7205</v>
      </c>
      <c r="Y1408" s="50">
        <v>1407</v>
      </c>
    </row>
    <row r="1409" spans="1:25" x14ac:dyDescent="0.8">
      <c r="A1409" s="46" t="s">
        <v>7302</v>
      </c>
      <c r="C1409" s="49" t="s">
        <v>7176</v>
      </c>
      <c r="D1409" s="50">
        <v>1408</v>
      </c>
      <c r="E1409" s="49" t="s">
        <v>69</v>
      </c>
      <c r="F1409" s="49" t="s">
        <v>56</v>
      </c>
      <c r="G1409" s="49" t="s">
        <v>70</v>
      </c>
      <c r="H1409" s="49" t="s">
        <v>2264</v>
      </c>
      <c r="K1409" s="49" t="s">
        <v>7206</v>
      </c>
      <c r="L1409" s="49" t="s">
        <v>2272</v>
      </c>
      <c r="M1409" s="49" t="s">
        <v>2273</v>
      </c>
      <c r="N1409" s="49" t="s">
        <v>2319</v>
      </c>
      <c r="O1409" s="49" t="s">
        <v>7207</v>
      </c>
      <c r="P1409" s="49" t="s">
        <v>7208</v>
      </c>
      <c r="Q1409" s="50">
        <v>33000</v>
      </c>
      <c r="R1409" s="50">
        <v>36300</v>
      </c>
      <c r="S1409" s="49" t="s">
        <v>7209</v>
      </c>
      <c r="T1409" s="49" t="s">
        <v>2822</v>
      </c>
      <c r="U1409" s="49" t="s">
        <v>7210</v>
      </c>
      <c r="Y1409" s="50">
        <v>1408</v>
      </c>
    </row>
    <row r="1410" spans="1:25" x14ac:dyDescent="0.8">
      <c r="A1410" s="46" t="s">
        <v>7302</v>
      </c>
      <c r="C1410" s="49" t="s">
        <v>7176</v>
      </c>
      <c r="D1410" s="50">
        <v>1409</v>
      </c>
      <c r="E1410" s="49" t="s">
        <v>69</v>
      </c>
      <c r="F1410" s="49" t="s">
        <v>56</v>
      </c>
      <c r="G1410" s="49" t="s">
        <v>70</v>
      </c>
      <c r="H1410" s="49" t="s">
        <v>2264</v>
      </c>
      <c r="K1410" s="49" t="s">
        <v>7211</v>
      </c>
      <c r="L1410" s="49" t="s">
        <v>2272</v>
      </c>
      <c r="M1410" s="49" t="s">
        <v>2273</v>
      </c>
      <c r="N1410" s="49" t="s">
        <v>2280</v>
      </c>
      <c r="O1410" s="49" t="s">
        <v>7212</v>
      </c>
      <c r="P1410" s="49" t="s">
        <v>7213</v>
      </c>
      <c r="Q1410" s="50">
        <v>47300</v>
      </c>
      <c r="R1410" s="50">
        <v>52030</v>
      </c>
      <c r="S1410" s="49" t="s">
        <v>7214</v>
      </c>
      <c r="T1410" s="49" t="s">
        <v>2630</v>
      </c>
      <c r="U1410" s="49" t="s">
        <v>7215</v>
      </c>
      <c r="Y1410" s="50">
        <v>1409</v>
      </c>
    </row>
    <row r="1411" spans="1:25" x14ac:dyDescent="0.8">
      <c r="A1411" s="46" t="s">
        <v>7302</v>
      </c>
      <c r="C1411" s="49" t="s">
        <v>7176</v>
      </c>
      <c r="D1411" s="50">
        <v>1410</v>
      </c>
      <c r="E1411" s="49" t="s">
        <v>69</v>
      </c>
      <c r="F1411" s="49" t="s">
        <v>56</v>
      </c>
      <c r="G1411" s="49" t="s">
        <v>70</v>
      </c>
      <c r="H1411" s="49" t="s">
        <v>2264</v>
      </c>
      <c r="K1411" s="49" t="s">
        <v>7216</v>
      </c>
      <c r="L1411" s="49" t="s">
        <v>2272</v>
      </c>
      <c r="M1411" s="49" t="s">
        <v>2273</v>
      </c>
      <c r="N1411" s="49" t="s">
        <v>2318</v>
      </c>
      <c r="O1411" s="49" t="s">
        <v>7217</v>
      </c>
      <c r="P1411" s="49" t="s">
        <v>7218</v>
      </c>
      <c r="Q1411" s="50">
        <v>68200</v>
      </c>
      <c r="R1411" s="50">
        <v>75020</v>
      </c>
      <c r="S1411" s="49" t="s">
        <v>7219</v>
      </c>
      <c r="T1411" s="49" t="s">
        <v>2466</v>
      </c>
      <c r="U1411" s="49" t="s">
        <v>7220</v>
      </c>
      <c r="Y1411" s="50">
        <v>1410</v>
      </c>
    </row>
    <row r="1412" spans="1:25" x14ac:dyDescent="0.8">
      <c r="A1412" s="46" t="s">
        <v>7302</v>
      </c>
      <c r="C1412" s="49" t="s">
        <v>7176</v>
      </c>
      <c r="D1412" s="50">
        <v>1411</v>
      </c>
      <c r="E1412" s="49" t="s">
        <v>69</v>
      </c>
      <c r="F1412" s="49" t="s">
        <v>56</v>
      </c>
      <c r="G1412" s="49" t="s">
        <v>70</v>
      </c>
      <c r="H1412" s="49" t="s">
        <v>2264</v>
      </c>
      <c r="K1412" s="49" t="s">
        <v>7221</v>
      </c>
      <c r="L1412" s="49" t="s">
        <v>2272</v>
      </c>
      <c r="M1412" s="49" t="s">
        <v>2273</v>
      </c>
      <c r="N1412" s="49" t="s">
        <v>2280</v>
      </c>
      <c r="O1412" s="49" t="s">
        <v>7222</v>
      </c>
      <c r="P1412" s="49" t="s">
        <v>7223</v>
      </c>
      <c r="Q1412" s="50">
        <v>93500</v>
      </c>
      <c r="R1412" s="50">
        <v>102850</v>
      </c>
      <c r="S1412" s="49" t="s">
        <v>7224</v>
      </c>
      <c r="T1412" s="49" t="s">
        <v>2466</v>
      </c>
      <c r="U1412" s="49" t="s">
        <v>7225</v>
      </c>
      <c r="Y1412" s="50">
        <v>1411</v>
      </c>
    </row>
    <row r="1413" spans="1:25" x14ac:dyDescent="0.8">
      <c r="A1413" s="46" t="s">
        <v>7302</v>
      </c>
      <c r="C1413" s="49" t="s">
        <v>7176</v>
      </c>
      <c r="D1413" s="50">
        <v>1412</v>
      </c>
      <c r="E1413" s="49" t="s">
        <v>69</v>
      </c>
      <c r="F1413" s="49" t="s">
        <v>56</v>
      </c>
      <c r="G1413" s="49" t="s">
        <v>70</v>
      </c>
      <c r="H1413" s="49" t="s">
        <v>2264</v>
      </c>
      <c r="K1413" s="49" t="s">
        <v>7226</v>
      </c>
      <c r="L1413" s="49" t="s">
        <v>2272</v>
      </c>
      <c r="M1413" s="49" t="s">
        <v>2273</v>
      </c>
      <c r="N1413" s="49" t="s">
        <v>7227</v>
      </c>
      <c r="O1413" s="49" t="s">
        <v>7228</v>
      </c>
      <c r="P1413" s="49" t="s">
        <v>7229</v>
      </c>
      <c r="Q1413" s="50">
        <v>12100</v>
      </c>
      <c r="R1413" s="50">
        <v>13310</v>
      </c>
      <c r="S1413" s="49" t="s">
        <v>7230</v>
      </c>
      <c r="T1413" s="49" t="s">
        <v>2895</v>
      </c>
      <c r="U1413" s="49" t="s">
        <v>7231</v>
      </c>
      <c r="Y1413" s="50">
        <v>1412</v>
      </c>
    </row>
    <row r="1414" spans="1:25" x14ac:dyDescent="0.8">
      <c r="A1414" s="46" t="s">
        <v>7302</v>
      </c>
      <c r="C1414" s="49" t="s">
        <v>7176</v>
      </c>
      <c r="D1414" s="50">
        <v>1413</v>
      </c>
      <c r="E1414" s="49" t="s">
        <v>69</v>
      </c>
      <c r="F1414" s="49" t="s">
        <v>56</v>
      </c>
      <c r="G1414" s="49" t="s">
        <v>70</v>
      </c>
      <c r="H1414" s="49" t="s">
        <v>2264</v>
      </c>
      <c r="K1414" s="49" t="s">
        <v>7232</v>
      </c>
      <c r="L1414" s="49" t="s">
        <v>2272</v>
      </c>
      <c r="M1414" s="49" t="s">
        <v>2273</v>
      </c>
      <c r="N1414" s="49" t="s">
        <v>2319</v>
      </c>
      <c r="O1414" s="49" t="s">
        <v>7233</v>
      </c>
      <c r="P1414" s="49" t="s">
        <v>7234</v>
      </c>
      <c r="Q1414" s="50">
        <v>24750</v>
      </c>
      <c r="R1414" s="50">
        <v>27225</v>
      </c>
      <c r="S1414" s="49" t="s">
        <v>7235</v>
      </c>
      <c r="T1414" s="49" t="s">
        <v>2466</v>
      </c>
      <c r="U1414" s="49" t="s">
        <v>7236</v>
      </c>
      <c r="Y1414" s="50">
        <v>1413</v>
      </c>
    </row>
    <row r="1415" spans="1:25" x14ac:dyDescent="0.8">
      <c r="A1415" s="46" t="s">
        <v>7302</v>
      </c>
      <c r="C1415" s="49" t="s">
        <v>7176</v>
      </c>
      <c r="D1415" s="50">
        <v>1414</v>
      </c>
      <c r="E1415" s="49" t="s">
        <v>69</v>
      </c>
      <c r="F1415" s="49" t="s">
        <v>56</v>
      </c>
      <c r="G1415" s="49" t="s">
        <v>70</v>
      </c>
      <c r="H1415" s="49" t="s">
        <v>2264</v>
      </c>
      <c r="K1415" s="49" t="s">
        <v>7237</v>
      </c>
      <c r="L1415" s="49" t="s">
        <v>2272</v>
      </c>
      <c r="M1415" s="49" t="s">
        <v>2273</v>
      </c>
      <c r="N1415" s="49" t="s">
        <v>7238</v>
      </c>
      <c r="O1415" s="49" t="s">
        <v>7239</v>
      </c>
      <c r="P1415" s="49" t="s">
        <v>7240</v>
      </c>
      <c r="Q1415" s="50">
        <v>25300</v>
      </c>
      <c r="R1415" s="50">
        <v>27830</v>
      </c>
      <c r="S1415" s="49" t="s">
        <v>7241</v>
      </c>
      <c r="T1415" s="49" t="s">
        <v>2450</v>
      </c>
      <c r="U1415" s="49" t="s">
        <v>7242</v>
      </c>
      <c r="Y1415" s="50">
        <v>1414</v>
      </c>
    </row>
    <row r="1416" spans="1:25" x14ac:dyDescent="0.8">
      <c r="A1416" s="46" t="s">
        <v>7302</v>
      </c>
      <c r="C1416" s="49" t="s">
        <v>7176</v>
      </c>
      <c r="D1416" s="50">
        <v>1415</v>
      </c>
      <c r="F1416" s="49" t="s">
        <v>56</v>
      </c>
      <c r="G1416" s="49" t="s">
        <v>2263</v>
      </c>
      <c r="H1416" s="49" t="s">
        <v>2264</v>
      </c>
      <c r="K1416" s="49" t="s">
        <v>7243</v>
      </c>
      <c r="L1416" s="49" t="s">
        <v>2272</v>
      </c>
      <c r="M1416" s="49" t="s">
        <v>2273</v>
      </c>
      <c r="N1416" s="49" t="s">
        <v>2318</v>
      </c>
      <c r="O1416" s="49" t="s">
        <v>7244</v>
      </c>
      <c r="P1416" s="49" t="s">
        <v>7245</v>
      </c>
      <c r="Q1416" s="50">
        <v>9900</v>
      </c>
      <c r="R1416" s="50">
        <v>10890</v>
      </c>
      <c r="S1416" s="49" t="s">
        <v>7246</v>
      </c>
      <c r="T1416" s="49" t="s">
        <v>5566</v>
      </c>
      <c r="U1416" s="49" t="s">
        <v>2294</v>
      </c>
      <c r="Y1416" s="50">
        <v>1415</v>
      </c>
    </row>
    <row r="1417" spans="1:25" x14ac:dyDescent="0.8">
      <c r="A1417" s="46" t="s">
        <v>7302</v>
      </c>
      <c r="C1417" s="49" t="s">
        <v>7176</v>
      </c>
      <c r="D1417" s="50">
        <v>1416</v>
      </c>
      <c r="E1417" s="49" t="s">
        <v>69</v>
      </c>
      <c r="F1417" s="49" t="s">
        <v>56</v>
      </c>
      <c r="G1417" s="49" t="s">
        <v>70</v>
      </c>
      <c r="H1417" s="49" t="s">
        <v>2264</v>
      </c>
      <c r="K1417" s="49" t="s">
        <v>7247</v>
      </c>
      <c r="L1417" s="49" t="s">
        <v>2272</v>
      </c>
      <c r="M1417" s="49" t="s">
        <v>2273</v>
      </c>
      <c r="N1417" s="49" t="s">
        <v>2325</v>
      </c>
      <c r="O1417" s="49" t="s">
        <v>7248</v>
      </c>
      <c r="P1417" s="49" t="s">
        <v>7249</v>
      </c>
      <c r="Q1417" s="50">
        <v>40700</v>
      </c>
      <c r="R1417" s="50">
        <v>44770</v>
      </c>
      <c r="S1417" s="49" t="s">
        <v>7250</v>
      </c>
      <c r="T1417" s="49" t="s">
        <v>2822</v>
      </c>
      <c r="U1417" s="49" t="s">
        <v>7251</v>
      </c>
      <c r="Y1417" s="50">
        <v>1416</v>
      </c>
    </row>
    <row r="1418" spans="1:25" x14ac:dyDescent="0.8">
      <c r="A1418" s="46" t="s">
        <v>7302</v>
      </c>
      <c r="C1418" s="49" t="s">
        <v>7176</v>
      </c>
      <c r="D1418" s="50">
        <v>1417</v>
      </c>
      <c r="E1418" s="49" t="s">
        <v>69</v>
      </c>
      <c r="F1418" s="49" t="s">
        <v>56</v>
      </c>
      <c r="G1418" s="49" t="s">
        <v>70</v>
      </c>
      <c r="H1418" s="49" t="s">
        <v>2264</v>
      </c>
      <c r="K1418" s="49" t="s">
        <v>7252</v>
      </c>
      <c r="L1418" s="49" t="s">
        <v>2272</v>
      </c>
      <c r="M1418" s="49" t="s">
        <v>2273</v>
      </c>
      <c r="N1418" s="49" t="s">
        <v>2325</v>
      </c>
      <c r="O1418" s="49" t="s">
        <v>7253</v>
      </c>
      <c r="P1418" s="49" t="s">
        <v>7249</v>
      </c>
      <c r="Q1418" s="50">
        <v>31900</v>
      </c>
      <c r="R1418" s="50">
        <v>35090</v>
      </c>
      <c r="S1418" s="49" t="s">
        <v>7254</v>
      </c>
      <c r="T1418" s="49" t="s">
        <v>2466</v>
      </c>
      <c r="U1418" s="49" t="s">
        <v>7255</v>
      </c>
      <c r="Y1418" s="50">
        <v>1417</v>
      </c>
    </row>
    <row r="1419" spans="1:25" x14ac:dyDescent="0.8">
      <c r="A1419" s="46" t="s">
        <v>7302</v>
      </c>
      <c r="C1419" s="49" t="s">
        <v>7256</v>
      </c>
      <c r="D1419" s="50">
        <v>1418</v>
      </c>
      <c r="E1419" s="49" t="s">
        <v>69</v>
      </c>
      <c r="F1419" s="49" t="s">
        <v>56</v>
      </c>
      <c r="G1419" s="49" t="s">
        <v>70</v>
      </c>
      <c r="H1419" s="49" t="s">
        <v>2264</v>
      </c>
      <c r="K1419" s="49" t="s">
        <v>7257</v>
      </c>
      <c r="L1419" s="49" t="s">
        <v>2272</v>
      </c>
      <c r="M1419" s="49" t="s">
        <v>2273</v>
      </c>
      <c r="N1419" s="49" t="s">
        <v>7258</v>
      </c>
      <c r="O1419" s="49" t="s">
        <v>7259</v>
      </c>
      <c r="P1419" s="49" t="s">
        <v>7260</v>
      </c>
      <c r="Q1419" s="50">
        <v>46200</v>
      </c>
      <c r="R1419" s="50">
        <v>50820</v>
      </c>
      <c r="S1419" s="49" t="s">
        <v>7261</v>
      </c>
      <c r="T1419" s="49" t="s">
        <v>2630</v>
      </c>
      <c r="U1419" s="49" t="s">
        <v>2282</v>
      </c>
      <c r="Y1419" s="50">
        <v>1418</v>
      </c>
    </row>
    <row r="1420" spans="1:25" x14ac:dyDescent="0.8">
      <c r="A1420" s="46" t="s">
        <v>7302</v>
      </c>
      <c r="C1420" s="49" t="s">
        <v>7256</v>
      </c>
      <c r="D1420" s="50">
        <v>1419</v>
      </c>
      <c r="E1420" s="49" t="s">
        <v>69</v>
      </c>
      <c r="F1420" s="49" t="s">
        <v>56</v>
      </c>
      <c r="G1420" s="49" t="s">
        <v>70</v>
      </c>
      <c r="H1420" s="49" t="s">
        <v>2264</v>
      </c>
      <c r="K1420" s="49" t="s">
        <v>7262</v>
      </c>
      <c r="L1420" s="49" t="s">
        <v>2272</v>
      </c>
      <c r="M1420" s="49" t="s">
        <v>2273</v>
      </c>
      <c r="N1420" s="49" t="s">
        <v>7258</v>
      </c>
      <c r="O1420" s="49" t="s">
        <v>7263</v>
      </c>
      <c r="P1420" s="49" t="s">
        <v>7264</v>
      </c>
      <c r="Q1420" s="50">
        <v>47300</v>
      </c>
      <c r="R1420" s="50">
        <v>52030</v>
      </c>
      <c r="S1420" s="49" t="s">
        <v>7265</v>
      </c>
      <c r="T1420" s="49" t="s">
        <v>2461</v>
      </c>
      <c r="U1420" s="49" t="s">
        <v>7266</v>
      </c>
      <c r="Y1420" s="50">
        <v>1419</v>
      </c>
    </row>
    <row r="1421" spans="1:25" x14ac:dyDescent="0.8">
      <c r="A1421" s="46" t="s">
        <v>7302</v>
      </c>
      <c r="C1421" s="49" t="s">
        <v>7256</v>
      </c>
      <c r="D1421" s="50">
        <v>1420</v>
      </c>
      <c r="E1421" s="49" t="s">
        <v>69</v>
      </c>
      <c r="F1421" s="49" t="s">
        <v>56</v>
      </c>
      <c r="G1421" s="49" t="s">
        <v>70</v>
      </c>
      <c r="H1421" s="49" t="s">
        <v>2264</v>
      </c>
      <c r="K1421" s="49" t="s">
        <v>7267</v>
      </c>
      <c r="L1421" s="49" t="s">
        <v>2272</v>
      </c>
      <c r="M1421" s="49" t="s">
        <v>2273</v>
      </c>
      <c r="N1421" s="49" t="s">
        <v>2319</v>
      </c>
      <c r="O1421" s="49" t="s">
        <v>7268</v>
      </c>
      <c r="P1421" s="49" t="s">
        <v>7269</v>
      </c>
      <c r="Q1421" s="50">
        <v>70000</v>
      </c>
      <c r="R1421" s="50">
        <v>77000</v>
      </c>
      <c r="S1421" s="49" t="s">
        <v>7270</v>
      </c>
      <c r="T1421" s="49" t="s">
        <v>2471</v>
      </c>
      <c r="U1421" s="49" t="s">
        <v>7271</v>
      </c>
      <c r="Y1421" s="50">
        <v>1420</v>
      </c>
    </row>
    <row r="1422" spans="1:25" x14ac:dyDescent="0.8">
      <c r="A1422" s="46" t="s">
        <v>7302</v>
      </c>
      <c r="C1422" s="49" t="s">
        <v>7256</v>
      </c>
      <c r="D1422" s="50">
        <v>1421</v>
      </c>
      <c r="F1422" s="49" t="s">
        <v>56</v>
      </c>
      <c r="G1422" s="49" t="s">
        <v>2263</v>
      </c>
      <c r="H1422" s="49" t="s">
        <v>2264</v>
      </c>
      <c r="K1422" s="49" t="s">
        <v>7272</v>
      </c>
      <c r="L1422" s="49" t="s">
        <v>2272</v>
      </c>
      <c r="M1422" s="49" t="s">
        <v>2273</v>
      </c>
      <c r="N1422" s="49" t="s">
        <v>2281</v>
      </c>
      <c r="O1422" s="49" t="s">
        <v>2326</v>
      </c>
      <c r="P1422" s="49" t="s">
        <v>7273</v>
      </c>
      <c r="Q1422" s="50">
        <v>22000</v>
      </c>
      <c r="R1422" s="50">
        <v>24200</v>
      </c>
      <c r="S1422" s="49" t="s">
        <v>2327</v>
      </c>
      <c r="T1422" s="49" t="s">
        <v>5044</v>
      </c>
      <c r="U1422" s="49" t="s">
        <v>2328</v>
      </c>
      <c r="Y1422" s="50">
        <v>1421</v>
      </c>
    </row>
    <row r="1423" spans="1:25" x14ac:dyDescent="0.8">
      <c r="A1423" s="46" t="s">
        <v>7302</v>
      </c>
      <c r="C1423" s="49" t="s">
        <v>7256</v>
      </c>
      <c r="D1423" s="50">
        <v>1422</v>
      </c>
      <c r="F1423" s="49" t="s">
        <v>56</v>
      </c>
      <c r="G1423" s="49" t="s">
        <v>2263</v>
      </c>
      <c r="H1423" s="49" t="s">
        <v>2264</v>
      </c>
      <c r="K1423" s="49" t="s">
        <v>7274</v>
      </c>
      <c r="L1423" s="49" t="s">
        <v>2272</v>
      </c>
      <c r="M1423" s="49" t="s">
        <v>2273</v>
      </c>
      <c r="N1423" s="49" t="s">
        <v>2281</v>
      </c>
      <c r="O1423" s="49" t="s">
        <v>2329</v>
      </c>
      <c r="P1423" s="49" t="s">
        <v>7275</v>
      </c>
      <c r="Q1423" s="50">
        <v>31900</v>
      </c>
      <c r="R1423" s="50">
        <v>35090</v>
      </c>
      <c r="S1423" s="49" t="s">
        <v>7276</v>
      </c>
      <c r="T1423" s="49" t="s">
        <v>5049</v>
      </c>
      <c r="U1423" s="49" t="s">
        <v>2330</v>
      </c>
      <c r="Y1423" s="50">
        <v>1422</v>
      </c>
    </row>
    <row r="1424" spans="1:25" x14ac:dyDescent="0.8">
      <c r="A1424" s="46" t="s">
        <v>7302</v>
      </c>
      <c r="C1424" s="49" t="s">
        <v>7256</v>
      </c>
      <c r="D1424" s="50">
        <v>1423</v>
      </c>
      <c r="F1424" s="49" t="s">
        <v>56</v>
      </c>
      <c r="G1424" s="49" t="s">
        <v>2263</v>
      </c>
      <c r="H1424" s="49" t="s">
        <v>2264</v>
      </c>
      <c r="K1424" s="49" t="s">
        <v>7277</v>
      </c>
      <c r="L1424" s="49" t="s">
        <v>2272</v>
      </c>
      <c r="M1424" s="49" t="s">
        <v>2273</v>
      </c>
      <c r="N1424" s="49" t="s">
        <v>2320</v>
      </c>
      <c r="O1424" s="49" t="s">
        <v>7278</v>
      </c>
      <c r="P1424" s="49" t="s">
        <v>7279</v>
      </c>
      <c r="Q1424" s="50">
        <v>12100</v>
      </c>
      <c r="R1424" s="50">
        <v>13310</v>
      </c>
      <c r="S1424" s="49" t="s">
        <v>7280</v>
      </c>
      <c r="T1424" s="49" t="s">
        <v>5044</v>
      </c>
      <c r="U1424" s="49" t="s">
        <v>7281</v>
      </c>
      <c r="Y1424" s="50">
        <v>1423</v>
      </c>
    </row>
    <row r="1425" spans="1:25" x14ac:dyDescent="0.8">
      <c r="A1425" s="46" t="s">
        <v>7302</v>
      </c>
      <c r="C1425" s="49" t="s">
        <v>7256</v>
      </c>
      <c r="D1425" s="50">
        <v>1424</v>
      </c>
      <c r="E1425" s="49" t="s">
        <v>69</v>
      </c>
      <c r="F1425" s="49" t="s">
        <v>56</v>
      </c>
      <c r="G1425" s="49" t="s">
        <v>70</v>
      </c>
      <c r="H1425" s="49" t="s">
        <v>2264</v>
      </c>
      <c r="K1425" s="49" t="s">
        <v>7282</v>
      </c>
      <c r="L1425" s="49" t="s">
        <v>2272</v>
      </c>
      <c r="M1425" s="49" t="s">
        <v>2273</v>
      </c>
      <c r="N1425" s="49" t="s">
        <v>2280</v>
      </c>
      <c r="O1425" s="49" t="s">
        <v>7283</v>
      </c>
      <c r="P1425" s="49" t="s">
        <v>7284</v>
      </c>
      <c r="Q1425" s="50">
        <v>440000</v>
      </c>
      <c r="R1425" s="50">
        <v>484000</v>
      </c>
      <c r="S1425" s="49" t="s">
        <v>7285</v>
      </c>
      <c r="T1425" s="49" t="s">
        <v>2822</v>
      </c>
      <c r="U1425" s="49" t="s">
        <v>7286</v>
      </c>
      <c r="Y1425" s="50">
        <v>1424</v>
      </c>
    </row>
    <row r="1426" spans="1:25" x14ac:dyDescent="0.8">
      <c r="A1426" s="46" t="s">
        <v>7302</v>
      </c>
      <c r="C1426" s="49" t="s">
        <v>7256</v>
      </c>
      <c r="D1426" s="50">
        <v>1425</v>
      </c>
      <c r="F1426" s="49" t="s">
        <v>56</v>
      </c>
      <c r="G1426" s="49" t="s">
        <v>2263</v>
      </c>
      <c r="H1426" s="49" t="s">
        <v>2264</v>
      </c>
      <c r="K1426" s="49" t="s">
        <v>7287</v>
      </c>
      <c r="L1426" s="49" t="s">
        <v>2272</v>
      </c>
      <c r="M1426" s="49" t="s">
        <v>2273</v>
      </c>
      <c r="N1426" s="49" t="s">
        <v>2318</v>
      </c>
      <c r="O1426" s="49" t="s">
        <v>2331</v>
      </c>
      <c r="P1426" s="49" t="s">
        <v>7288</v>
      </c>
      <c r="Q1426" s="50">
        <v>16500</v>
      </c>
      <c r="R1426" s="50">
        <v>18150</v>
      </c>
      <c r="S1426" s="49" t="s">
        <v>7289</v>
      </c>
      <c r="T1426" s="49" t="s">
        <v>5683</v>
      </c>
      <c r="U1426" s="49" t="s">
        <v>2332</v>
      </c>
      <c r="Y1426" s="50">
        <v>1425</v>
      </c>
    </row>
  </sheetData>
  <autoFilter ref="A1:Y1396" xr:uid="{3526FD5C-1294-4EBE-A60F-6AC1A5D4C6A3}"/>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B7F63-2933-9D47-9EEC-2C2DD74A48F2}">
  <sheetPr>
    <pageSetUpPr fitToPage="1"/>
  </sheetPr>
  <dimension ref="A1:H34"/>
  <sheetViews>
    <sheetView showGridLines="0" tabSelected="1" zoomScale="90" zoomScaleNormal="90" zoomScalePageLayoutView="120" workbookViewId="0">
      <selection activeCell="H3" sqref="H3"/>
    </sheetView>
  </sheetViews>
  <sheetFormatPr defaultColWidth="9.77734375" defaultRowHeight="19.899999999999999" x14ac:dyDescent="0.8"/>
  <cols>
    <col min="1" max="1" width="5.5546875" customWidth="1"/>
    <col min="2" max="2" width="19.6640625" customWidth="1"/>
    <col min="3" max="4" width="13.109375" customWidth="1"/>
    <col min="5" max="5" width="5.5546875" customWidth="1"/>
    <col min="6" max="6" width="6.21875" customWidth="1"/>
    <col min="7" max="7" width="12.109375" customWidth="1"/>
    <col min="8" max="8" width="12.6640625" bestFit="1" customWidth="1"/>
  </cols>
  <sheetData>
    <row r="1" spans="1:8" ht="44.1" customHeight="1" x14ac:dyDescent="0.8">
      <c r="A1" s="25" t="s">
        <v>2333</v>
      </c>
      <c r="B1" s="34"/>
      <c r="C1" s="34"/>
      <c r="D1" s="34"/>
      <c r="E1" s="34"/>
      <c r="F1" s="25"/>
      <c r="G1" s="25"/>
      <c r="H1" s="25"/>
    </row>
    <row r="2" spans="1:8" x14ac:dyDescent="0.8">
      <c r="B2" s="51" t="s">
        <v>2334</v>
      </c>
      <c r="C2" s="51"/>
      <c r="D2" s="51"/>
      <c r="E2" s="51"/>
      <c r="G2" s="9" t="s">
        <v>2335</v>
      </c>
      <c r="H2" s="10">
        <f ca="1">H3</f>
        <v>45620</v>
      </c>
    </row>
    <row r="3" spans="1:8" x14ac:dyDescent="0.8">
      <c r="B3" s="51"/>
      <c r="C3" s="51"/>
      <c r="D3" s="51"/>
      <c r="E3" s="51"/>
      <c r="G3" s="9" t="s">
        <v>2336</v>
      </c>
      <c r="H3" s="1">
        <f ca="1">TODAY()</f>
        <v>45620</v>
      </c>
    </row>
    <row r="4" spans="1:8" ht="21.4" customHeight="1" x14ac:dyDescent="1.1499999999999999">
      <c r="B4" s="26"/>
      <c r="C4" s="26"/>
      <c r="D4" s="26"/>
      <c r="E4" s="26"/>
      <c r="G4" s="9"/>
      <c r="H4" s="1"/>
    </row>
    <row r="6" spans="1:8" x14ac:dyDescent="0.8">
      <c r="B6" s="16" t="s">
        <v>2337</v>
      </c>
      <c r="C6" s="16"/>
      <c r="D6" s="16"/>
      <c r="E6" s="16"/>
      <c r="F6" s="16"/>
      <c r="G6" s="16"/>
      <c r="H6" s="16"/>
    </row>
    <row r="7" spans="1:8" x14ac:dyDescent="0.8">
      <c r="B7" s="11" t="s">
        <v>2338</v>
      </c>
      <c r="C7" s="30" t="s">
        <v>2339</v>
      </c>
      <c r="D7" s="16"/>
      <c r="E7" s="64" t="s">
        <v>2340</v>
      </c>
      <c r="F7" s="64"/>
      <c r="G7" s="62"/>
      <c r="H7" s="62"/>
    </row>
    <row r="8" spans="1:8" x14ac:dyDescent="0.8">
      <c r="B8" s="11" t="s">
        <v>2341</v>
      </c>
      <c r="C8" s="31"/>
      <c r="D8" s="28"/>
      <c r="E8" s="64" t="s">
        <v>2342</v>
      </c>
      <c r="F8" s="64"/>
      <c r="G8" s="63"/>
      <c r="H8" s="63"/>
    </row>
    <row r="9" spans="1:8" x14ac:dyDescent="0.8">
      <c r="B9" s="11" t="s">
        <v>2343</v>
      </c>
      <c r="C9" s="32" t="s">
        <v>2344</v>
      </c>
      <c r="D9" s="16"/>
      <c r="E9" s="64" t="s">
        <v>2345</v>
      </c>
      <c r="F9" s="64"/>
      <c r="G9" s="63"/>
      <c r="H9" s="63"/>
    </row>
    <row r="10" spans="1:8" x14ac:dyDescent="0.8">
      <c r="B10" s="11" t="s">
        <v>2346</v>
      </c>
      <c r="C10" s="32"/>
      <c r="D10" s="16"/>
      <c r="E10" s="64" t="s">
        <v>2347</v>
      </c>
      <c r="F10" s="64"/>
      <c r="G10" s="63"/>
      <c r="H10" s="63"/>
    </row>
    <row r="11" spans="1:8" x14ac:dyDescent="0.8">
      <c r="B11" s="11" t="s">
        <v>2348</v>
      </c>
      <c r="C11" s="33" t="s">
        <v>2349</v>
      </c>
      <c r="D11" s="27"/>
      <c r="E11" s="29"/>
      <c r="F11" s="29"/>
      <c r="G11" s="24"/>
      <c r="H11" s="24"/>
    </row>
    <row r="12" spans="1:8" x14ac:dyDescent="0.8">
      <c r="B12" s="2"/>
    </row>
    <row r="13" spans="1:8" x14ac:dyDescent="0.8">
      <c r="A13" s="12" t="s">
        <v>2350</v>
      </c>
      <c r="H13" s="38" t="s">
        <v>2351</v>
      </c>
    </row>
    <row r="14" spans="1:8" ht="39.75" customHeight="1" x14ac:dyDescent="0.8">
      <c r="A14" s="36" t="s">
        <v>2352</v>
      </c>
      <c r="B14" s="13" t="s">
        <v>2353</v>
      </c>
      <c r="C14" s="14" t="s">
        <v>2354</v>
      </c>
      <c r="D14" s="14" t="s">
        <v>2355</v>
      </c>
      <c r="E14" s="6" t="s">
        <v>2356</v>
      </c>
      <c r="F14" s="6" t="s">
        <v>2357</v>
      </c>
      <c r="G14" s="35" t="s">
        <v>2358</v>
      </c>
      <c r="H14" s="35" t="s">
        <v>2359</v>
      </c>
    </row>
    <row r="15" spans="1:8" ht="30.95" customHeight="1" x14ac:dyDescent="0.8">
      <c r="A15" s="18"/>
      <c r="B15" s="19" t="str">
        <f>IFERROR(VLOOKUP($A15,D!$D:$X,12,FALSE),"")</f>
        <v/>
      </c>
      <c r="C15" s="19" t="str">
        <f>IFERROR(VLOOKUP($A15,D!$D:$X,10,FALSE),"")</f>
        <v/>
      </c>
      <c r="D15" s="20" t="str">
        <f>IFERROR(VLOOKUP($A15,D!$D:$X,8,FALSE),"")</f>
        <v/>
      </c>
      <c r="E15" s="21"/>
      <c r="F15" s="22" t="s">
        <v>2360</v>
      </c>
      <c r="G15" s="23" t="str">
        <f>IFERROR(VLOOKUP($A15,D!$D:$X,15,FALSE),"")</f>
        <v/>
      </c>
      <c r="H15" s="23" t="str">
        <f>IFERROR(E15*G15,"")</f>
        <v/>
      </c>
    </row>
    <row r="16" spans="1:8" ht="30.95" customHeight="1" x14ac:dyDescent="0.8">
      <c r="A16" s="18"/>
      <c r="B16" s="19" t="str">
        <f>IFERROR(VLOOKUP($A16,D!$D:$X,12,FALSE),"")</f>
        <v/>
      </c>
      <c r="C16" s="19" t="str">
        <f>IFERROR(VLOOKUP($A16,D!$D:$X,10,FALSE),"")</f>
        <v/>
      </c>
      <c r="D16" s="20" t="str">
        <f>IFERROR(VLOOKUP($A16,D!$D:$X,8,FALSE),"")</f>
        <v/>
      </c>
      <c r="E16" s="21"/>
      <c r="F16" s="22" t="s">
        <v>2360</v>
      </c>
      <c r="G16" s="23" t="str">
        <f>IFERROR(VLOOKUP($A16,D!$D:$X,14,FALSE),"")</f>
        <v/>
      </c>
      <c r="H16" s="23" t="str">
        <f t="shared" ref="H16:H24" si="0">IFERROR(E16*G16,"")</f>
        <v/>
      </c>
    </row>
    <row r="17" spans="1:8" ht="30.95" customHeight="1" x14ac:dyDescent="0.8">
      <c r="A17" s="18"/>
      <c r="B17" s="19" t="str">
        <f>IFERROR(VLOOKUP($A17,D!$D:$X,12,FALSE),"")</f>
        <v/>
      </c>
      <c r="C17" s="19" t="str">
        <f>IFERROR(VLOOKUP($A17,D!$D:$X,10,FALSE),"")</f>
        <v/>
      </c>
      <c r="D17" s="20" t="str">
        <f>IFERROR(VLOOKUP($A17,D!$D:$X,8,FALSE),"")</f>
        <v/>
      </c>
      <c r="E17" s="21"/>
      <c r="F17" s="22" t="s">
        <v>2360</v>
      </c>
      <c r="G17" s="23" t="str">
        <f>IFERROR(VLOOKUP($A17,D!$D:$X,14,FALSE),"")</f>
        <v/>
      </c>
      <c r="H17" s="23" t="str">
        <f t="shared" si="0"/>
        <v/>
      </c>
    </row>
    <row r="18" spans="1:8" ht="30.95" customHeight="1" x14ac:dyDescent="0.8">
      <c r="A18" s="18"/>
      <c r="B18" s="19" t="str">
        <f>IFERROR(VLOOKUP($A18,D!$D:$X,12,FALSE),"")</f>
        <v/>
      </c>
      <c r="C18" s="19" t="str">
        <f>IFERROR(VLOOKUP($A18,D!$D:$X,10,FALSE),"")</f>
        <v/>
      </c>
      <c r="D18" s="20" t="str">
        <f>IFERROR(VLOOKUP($A18,D!$D:$X,8,FALSE),"")</f>
        <v/>
      </c>
      <c r="E18" s="21"/>
      <c r="F18" s="22" t="s">
        <v>2360</v>
      </c>
      <c r="G18" s="23" t="str">
        <f>IFERROR(VLOOKUP($A18,D!$D:$X,14,FALSE),"")</f>
        <v/>
      </c>
      <c r="H18" s="23" t="str">
        <f t="shared" si="0"/>
        <v/>
      </c>
    </row>
    <row r="19" spans="1:8" ht="30.95" customHeight="1" x14ac:dyDescent="0.8">
      <c r="A19" s="18"/>
      <c r="B19" s="19" t="str">
        <f>IFERROR(VLOOKUP($A19,D!$D:$X,12,FALSE),"")</f>
        <v/>
      </c>
      <c r="C19" s="19" t="str">
        <f>IFERROR(VLOOKUP($A19,D!$D:$X,10,FALSE),"")</f>
        <v/>
      </c>
      <c r="D19" s="20" t="str">
        <f>IFERROR(VLOOKUP($A19,D!$D:$X,8,FALSE),"")</f>
        <v/>
      </c>
      <c r="E19" s="21"/>
      <c r="F19" s="22" t="s">
        <v>2360</v>
      </c>
      <c r="G19" s="23" t="str">
        <f>IFERROR(VLOOKUP($A19,D!$D:$X,14,FALSE),"")</f>
        <v/>
      </c>
      <c r="H19" s="23" t="str">
        <f t="shared" si="0"/>
        <v/>
      </c>
    </row>
    <row r="20" spans="1:8" ht="30.95" customHeight="1" x14ac:dyDescent="0.8">
      <c r="A20" s="18"/>
      <c r="B20" s="19" t="str">
        <f>IFERROR(VLOOKUP($A20,D!$D:$X,12,FALSE),"")</f>
        <v/>
      </c>
      <c r="C20" s="19" t="str">
        <f>IFERROR(VLOOKUP($A20,D!$D:$X,10,FALSE),"")</f>
        <v/>
      </c>
      <c r="D20" s="20" t="str">
        <f>IFERROR(VLOOKUP($A20,D!$D:$X,8,FALSE),"")</f>
        <v/>
      </c>
      <c r="E20" s="21"/>
      <c r="F20" s="22" t="s">
        <v>2360</v>
      </c>
      <c r="G20" s="23" t="str">
        <f>IFERROR(VLOOKUP($A20,D!$D:$X,14,FALSE),"")</f>
        <v/>
      </c>
      <c r="H20" s="23" t="str">
        <f t="shared" si="0"/>
        <v/>
      </c>
    </row>
    <row r="21" spans="1:8" ht="30.95" customHeight="1" x14ac:dyDescent="0.8">
      <c r="A21" s="18"/>
      <c r="B21" s="19" t="str">
        <f>IFERROR(VLOOKUP($A21,D!$D:$X,12,FALSE),"")</f>
        <v/>
      </c>
      <c r="C21" s="19" t="str">
        <f>IFERROR(VLOOKUP($A21,D!$D:$X,10,FALSE),"")</f>
        <v/>
      </c>
      <c r="D21" s="20" t="str">
        <f>IFERROR(VLOOKUP($A21,D!$D:$X,8,FALSE),"")</f>
        <v/>
      </c>
      <c r="E21" s="21"/>
      <c r="F21" s="22" t="s">
        <v>2360</v>
      </c>
      <c r="G21" s="23" t="str">
        <f>IFERROR(VLOOKUP($A21,D!$D:$X,14,FALSE),"")</f>
        <v/>
      </c>
      <c r="H21" s="23" t="str">
        <f t="shared" si="0"/>
        <v/>
      </c>
    </row>
    <row r="22" spans="1:8" ht="30.95" customHeight="1" x14ac:dyDescent="0.8">
      <c r="A22" s="18"/>
      <c r="B22" s="19" t="str">
        <f>IFERROR(VLOOKUP($A22,D!$D:$X,12,FALSE),"")</f>
        <v/>
      </c>
      <c r="C22" s="19" t="str">
        <f>IFERROR(VLOOKUP($A22,D!$D:$X,10,FALSE),"")</f>
        <v/>
      </c>
      <c r="D22" s="20" t="str">
        <f>IFERROR(VLOOKUP($A22,D!$D:$X,8,FALSE),"")</f>
        <v/>
      </c>
      <c r="E22" s="21"/>
      <c r="F22" s="22" t="s">
        <v>2360</v>
      </c>
      <c r="G22" s="23" t="str">
        <f>IFERROR(VLOOKUP($A22,D!$D:$X,14,FALSE),"")</f>
        <v/>
      </c>
      <c r="H22" s="23" t="str">
        <f t="shared" si="0"/>
        <v/>
      </c>
    </row>
    <row r="23" spans="1:8" ht="30.95" customHeight="1" x14ac:dyDescent="0.8">
      <c r="A23" s="18"/>
      <c r="B23" s="19" t="str">
        <f>IFERROR(VLOOKUP($A23,D!$D:$X,12,FALSE),"")</f>
        <v/>
      </c>
      <c r="C23" s="19" t="str">
        <f>IFERROR(VLOOKUP($A23,D!$D:$X,10,FALSE),"")</f>
        <v/>
      </c>
      <c r="D23" s="20" t="str">
        <f>IFERROR(VLOOKUP($A23,D!$D:$X,8,FALSE),"")</f>
        <v/>
      </c>
      <c r="E23" s="21"/>
      <c r="F23" s="22" t="s">
        <v>2360</v>
      </c>
      <c r="G23" s="23" t="str">
        <f>IFERROR(VLOOKUP($A23,D!$D:$X,14,FALSE),"")</f>
        <v/>
      </c>
      <c r="H23" s="23" t="str">
        <f t="shared" si="0"/>
        <v/>
      </c>
    </row>
    <row r="24" spans="1:8" ht="30.95" customHeight="1" x14ac:dyDescent="0.8">
      <c r="A24" s="18"/>
      <c r="B24" s="19" t="str">
        <f>IFERROR(VLOOKUP($A24,D!$D:$X,12,FALSE),"")</f>
        <v/>
      </c>
      <c r="C24" s="19" t="str">
        <f>IFERROR(VLOOKUP($A24,D!$D:$X,10,FALSE),"")</f>
        <v/>
      </c>
      <c r="D24" s="20" t="str">
        <f>IFERROR(VLOOKUP($A24,D!$D:$X,8,FALSE),"")</f>
        <v/>
      </c>
      <c r="E24" s="21"/>
      <c r="F24" s="22" t="s">
        <v>2360</v>
      </c>
      <c r="G24" s="23" t="str">
        <f>IFERROR(VLOOKUP($A24,D!$D:$X,14,FALSE),"")</f>
        <v/>
      </c>
      <c r="H24" s="23" t="str">
        <f t="shared" si="0"/>
        <v/>
      </c>
    </row>
    <row r="25" spans="1:8" x14ac:dyDescent="0.8">
      <c r="D25" s="37" t="s">
        <v>2361</v>
      </c>
      <c r="E25" s="15">
        <f>SUM(E15:E24)</f>
        <v>0</v>
      </c>
      <c r="G25" s="3" t="s">
        <v>2362</v>
      </c>
      <c r="H25" s="47">
        <f>SUM(H15:H24)</f>
        <v>0</v>
      </c>
    </row>
    <row r="26" spans="1:8" x14ac:dyDescent="0.8">
      <c r="B26" s="7"/>
      <c r="C26" s="8"/>
      <c r="D26" s="8"/>
      <c r="H26" s="38" t="s">
        <v>2351</v>
      </c>
    </row>
    <row r="27" spans="1:8" x14ac:dyDescent="0.8">
      <c r="B27" s="7"/>
      <c r="C27" s="8"/>
      <c r="D27" s="8"/>
    </row>
    <row r="28" spans="1:8" x14ac:dyDescent="0.8">
      <c r="B28" s="4"/>
      <c r="C28" s="5"/>
      <c r="D28" s="5"/>
    </row>
    <row r="29" spans="1:8" x14ac:dyDescent="0.8">
      <c r="B29" s="4"/>
      <c r="C29" s="5"/>
      <c r="D29" s="5"/>
    </row>
    <row r="30" spans="1:8" x14ac:dyDescent="0.8">
      <c r="A30" s="52" t="s">
        <v>2363</v>
      </c>
      <c r="B30" s="52"/>
      <c r="C30" s="52"/>
      <c r="D30" s="52"/>
      <c r="E30" s="52"/>
      <c r="F30" s="52"/>
      <c r="G30" s="52"/>
      <c r="H30" s="52"/>
    </row>
    <row r="31" spans="1:8" x14ac:dyDescent="0.8">
      <c r="A31" s="53"/>
      <c r="B31" s="54"/>
      <c r="C31" s="54"/>
      <c r="D31" s="54"/>
      <c r="E31" s="54"/>
      <c r="F31" s="54"/>
      <c r="G31" s="54"/>
      <c r="H31" s="55"/>
    </row>
    <row r="32" spans="1:8" x14ac:dyDescent="0.8">
      <c r="A32" s="56"/>
      <c r="B32" s="57"/>
      <c r="C32" s="57"/>
      <c r="D32" s="57"/>
      <c r="E32" s="57"/>
      <c r="F32" s="57"/>
      <c r="G32" s="57"/>
      <c r="H32" s="58"/>
    </row>
    <row r="33" spans="1:8" x14ac:dyDescent="0.8">
      <c r="A33" s="56"/>
      <c r="B33" s="57"/>
      <c r="C33" s="57"/>
      <c r="D33" s="57"/>
      <c r="E33" s="57"/>
      <c r="F33" s="57"/>
      <c r="G33" s="57"/>
      <c r="H33" s="58"/>
    </row>
    <row r="34" spans="1:8" x14ac:dyDescent="0.8">
      <c r="A34" s="59"/>
      <c r="B34" s="60"/>
      <c r="C34" s="60"/>
      <c r="D34" s="60"/>
      <c r="E34" s="60"/>
      <c r="F34" s="60"/>
      <c r="G34" s="60"/>
      <c r="H34" s="61"/>
    </row>
  </sheetData>
  <mergeCells count="11">
    <mergeCell ref="B2:E3"/>
    <mergeCell ref="A30:H30"/>
    <mergeCell ref="A31:H34"/>
    <mergeCell ref="G7:H7"/>
    <mergeCell ref="G9:H9"/>
    <mergeCell ref="E7:F7"/>
    <mergeCell ref="E8:F8"/>
    <mergeCell ref="E9:F9"/>
    <mergeCell ref="E10:F10"/>
    <mergeCell ref="G8:H8"/>
    <mergeCell ref="G10:H10"/>
  </mergeCells>
  <phoneticPr fontId="1"/>
  <dataValidations count="1">
    <dataValidation type="list" allowBlank="1" showInputMessage="1" showErrorMessage="1" sqref="C11" xr:uid="{144DC3E9-4C94-4C97-9D4A-49253CF8F1DD}">
      <formula1>"　,すべて揃ってから連絡・納品,入荷都度連絡・納品"</formula1>
    </dataValidation>
  </dataValidations>
  <pageMargins left="0.51181102362204722" right="0.51181102362204722" top="0.74803149606299213" bottom="0.74803149606299213" header="0.31496062992125984" footer="0.31496062992125984"/>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8A541-7CBC-4041-8E67-DC63AA215EA2}">
  <dimension ref="A1:G152"/>
  <sheetViews>
    <sheetView topLeftCell="B1" workbookViewId="0">
      <selection activeCell="C1" sqref="C1"/>
    </sheetView>
  </sheetViews>
  <sheetFormatPr defaultRowHeight="17.649999999999999" x14ac:dyDescent="0.8"/>
  <cols>
    <col min="1" max="1" width="4.33203125" style="39" hidden="1" customWidth="1"/>
    <col min="2" max="2" width="9.33203125" style="39" customWidth="1"/>
    <col min="3" max="3" width="14.6640625" style="39" bestFit="1" customWidth="1"/>
    <col min="4" max="4" width="44.33203125" style="39" bestFit="1" customWidth="1"/>
    <col min="5" max="5" width="15.6640625" style="39" bestFit="1" customWidth="1"/>
    <col min="6" max="7" width="8.88671875" style="42"/>
    <col min="8" max="16384" width="8.88671875" style="39"/>
  </cols>
  <sheetData>
    <row r="1" spans="1:7" x14ac:dyDescent="0.8">
      <c r="A1" s="40"/>
      <c r="B1" s="40"/>
      <c r="C1" s="41"/>
      <c r="D1" s="39" t="s">
        <v>2364</v>
      </c>
    </row>
    <row r="2" spans="1:7" x14ac:dyDescent="0.8">
      <c r="A2" s="43" t="s">
        <v>2352</v>
      </c>
      <c r="B2" s="43" t="s">
        <v>2365</v>
      </c>
      <c r="C2" s="43" t="s">
        <v>2355</v>
      </c>
      <c r="D2" s="43" t="s">
        <v>2353</v>
      </c>
      <c r="E2" s="43" t="s">
        <v>2354</v>
      </c>
      <c r="F2" s="44" t="s">
        <v>2366</v>
      </c>
      <c r="G2" s="44" t="s">
        <v>2358</v>
      </c>
    </row>
    <row r="3" spans="1:7" x14ac:dyDescent="0.8">
      <c r="A3" s="43">
        <v>1</v>
      </c>
      <c r="B3" s="43" t="str">
        <f>IFERROR(VLOOKUP($C3,D!$K:$Y,15,),"")</f>
        <v/>
      </c>
      <c r="C3" s="45" t="str">
        <f>IFERROR(VLOOKUP($C$1&amp;$A3,D!$B:$K,10,FALSE),"")</f>
        <v/>
      </c>
      <c r="D3" s="43" t="str">
        <f>IFERROR(VLOOKUP($C3,D!$K:$R,5,),"")</f>
        <v/>
      </c>
      <c r="E3" s="43" t="str">
        <f>IFERROR(VLOOKUP($C3,D!$K:$R,3,),"")</f>
        <v/>
      </c>
      <c r="F3" s="44" t="str">
        <f>IFERROR(VLOOKUP($C3,D!$K:$R,7,),"")</f>
        <v/>
      </c>
      <c r="G3" s="44" t="str">
        <f>IFERROR(VLOOKUP($C3,D!$K:$R,8,),"")</f>
        <v/>
      </c>
    </row>
    <row r="4" spans="1:7" x14ac:dyDescent="0.8">
      <c r="A4" s="43">
        <f>A3+1</f>
        <v>2</v>
      </c>
      <c r="B4" s="43" t="str">
        <f>IFERROR(VLOOKUP($C4,D!$K:$Y,15,),"")</f>
        <v/>
      </c>
      <c r="C4" s="45" t="str">
        <f>IFERROR(VLOOKUP($C$1&amp;$A4,D!$B:$K,10,FALSE),"")</f>
        <v/>
      </c>
      <c r="D4" s="43" t="str">
        <f>IFERROR(VLOOKUP(C4,D!K:R,5,),"")</f>
        <v/>
      </c>
      <c r="E4" s="43" t="str">
        <f>IFERROR(VLOOKUP($C4,D!$K:$R,3,),"")</f>
        <v/>
      </c>
      <c r="F4" s="44" t="str">
        <f>IFERROR(VLOOKUP($C4,D!$K:$R,7,),"")</f>
        <v/>
      </c>
      <c r="G4" s="44" t="str">
        <f>IFERROR(VLOOKUP($C4,D!$K:$R,8,),"")</f>
        <v/>
      </c>
    </row>
    <row r="5" spans="1:7" x14ac:dyDescent="0.8">
      <c r="A5" s="43">
        <f>A4+1</f>
        <v>3</v>
      </c>
      <c r="B5" s="43" t="str">
        <f>IFERROR(VLOOKUP($C5,D!$K:$Y,15,),"")</f>
        <v/>
      </c>
      <c r="C5" s="45" t="str">
        <f>IFERROR(VLOOKUP($C$1&amp;$A5,D!$B:$K,10,FALSE),"")</f>
        <v/>
      </c>
      <c r="D5" s="43" t="str">
        <f>IFERROR(VLOOKUP(C5,D!K:R,5,),"")</f>
        <v/>
      </c>
      <c r="E5" s="43" t="str">
        <f>IFERROR(VLOOKUP($C5,D!$K:$R,3,),"")</f>
        <v/>
      </c>
      <c r="F5" s="44" t="str">
        <f>IFERROR(VLOOKUP($C5,D!$K:$R,7,),"")</f>
        <v/>
      </c>
      <c r="G5" s="44" t="str">
        <f>IFERROR(VLOOKUP($C5,D!$K:$R,8,),"")</f>
        <v/>
      </c>
    </row>
    <row r="6" spans="1:7" x14ac:dyDescent="0.8">
      <c r="A6" s="43">
        <f t="shared" ref="A6:A69" si="0">A5+1</f>
        <v>4</v>
      </c>
      <c r="B6" s="43" t="str">
        <f>IFERROR(VLOOKUP($C6,D!$K:$Y,15,),"")</f>
        <v/>
      </c>
      <c r="C6" s="45" t="str">
        <f>IFERROR(VLOOKUP($C$1&amp;$A6,D!$B:$K,10,FALSE),"")</f>
        <v/>
      </c>
      <c r="D6" s="43" t="str">
        <f>IFERROR(VLOOKUP(C6,D!K:R,5,),"")</f>
        <v/>
      </c>
      <c r="E6" s="43" t="str">
        <f>IFERROR(VLOOKUP($C6,D!$K:$R,3,),"")</f>
        <v/>
      </c>
      <c r="F6" s="44" t="str">
        <f>IFERROR(VLOOKUP($C6,D!$K:$R,7,),"")</f>
        <v/>
      </c>
      <c r="G6" s="44" t="str">
        <f>IFERROR(VLOOKUP($C6,D!$K:$R,8,),"")</f>
        <v/>
      </c>
    </row>
    <row r="7" spans="1:7" x14ac:dyDescent="0.8">
      <c r="A7" s="43">
        <f t="shared" si="0"/>
        <v>5</v>
      </c>
      <c r="B7" s="43" t="str">
        <f>IFERROR(VLOOKUP($C7,D!$K:$Y,15,),"")</f>
        <v/>
      </c>
      <c r="C7" s="45" t="str">
        <f>IFERROR(VLOOKUP($C$1&amp;$A7,D!$B:$K,10,FALSE),"")</f>
        <v/>
      </c>
      <c r="D7" s="43" t="str">
        <f>IFERROR(VLOOKUP(C7,D!K:R,5,),"")</f>
        <v/>
      </c>
      <c r="E7" s="43" t="str">
        <f>IFERROR(VLOOKUP($C7,D!$K:$R,3,),"")</f>
        <v/>
      </c>
      <c r="F7" s="44" t="str">
        <f>IFERROR(VLOOKUP($C7,D!$K:$R,7,),"")</f>
        <v/>
      </c>
      <c r="G7" s="44" t="str">
        <f>IFERROR(VLOOKUP($C7,D!$K:$R,8,),"")</f>
        <v/>
      </c>
    </row>
    <row r="8" spans="1:7" x14ac:dyDescent="0.8">
      <c r="A8" s="43">
        <f t="shared" si="0"/>
        <v>6</v>
      </c>
      <c r="B8" s="43" t="str">
        <f>IFERROR(VLOOKUP($C8,D!$K:$Y,15,),"")</f>
        <v/>
      </c>
      <c r="C8" s="45" t="str">
        <f>IFERROR(VLOOKUP($C$1&amp;$A8,D!$B:$K,10,FALSE),"")</f>
        <v/>
      </c>
      <c r="D8" s="43" t="str">
        <f>IFERROR(VLOOKUP(C8,D!K:R,5,),"")</f>
        <v/>
      </c>
      <c r="E8" s="43" t="str">
        <f>IFERROR(VLOOKUP($C8,D!$K:$R,3,),"")</f>
        <v/>
      </c>
      <c r="F8" s="44" t="str">
        <f>IFERROR(VLOOKUP($C8,D!$K:$R,7,),"")</f>
        <v/>
      </c>
      <c r="G8" s="44" t="str">
        <f>IFERROR(VLOOKUP($C8,D!$K:$R,8,),"")</f>
        <v/>
      </c>
    </row>
    <row r="9" spans="1:7" x14ac:dyDescent="0.8">
      <c r="A9" s="43">
        <f t="shared" si="0"/>
        <v>7</v>
      </c>
      <c r="B9" s="43" t="str">
        <f>IFERROR(VLOOKUP($C9,D!$K:$Y,15,),"")</f>
        <v/>
      </c>
      <c r="C9" s="45" t="str">
        <f>IFERROR(VLOOKUP($C$1&amp;$A9,D!$B:$K,10,FALSE),"")</f>
        <v/>
      </c>
      <c r="D9" s="43" t="str">
        <f>IFERROR(VLOOKUP(C9,D!K:R,5,),"")</f>
        <v/>
      </c>
      <c r="E9" s="43" t="str">
        <f>IFERROR(VLOOKUP($C9,D!$K:$R,3,),"")</f>
        <v/>
      </c>
      <c r="F9" s="44" t="str">
        <f>IFERROR(VLOOKUP($C9,D!$K:$R,7,),"")</f>
        <v/>
      </c>
      <c r="G9" s="44" t="str">
        <f>IFERROR(VLOOKUP($C9,D!$K:$R,8,),"")</f>
        <v/>
      </c>
    </row>
    <row r="10" spans="1:7" x14ac:dyDescent="0.8">
      <c r="A10" s="43">
        <f t="shared" si="0"/>
        <v>8</v>
      </c>
      <c r="B10" s="43" t="str">
        <f>IFERROR(VLOOKUP($C10,D!$K:$Y,15,),"")</f>
        <v/>
      </c>
      <c r="C10" s="45" t="str">
        <f>IFERROR(VLOOKUP($C$1&amp;$A10,D!$B:$K,10,FALSE),"")</f>
        <v/>
      </c>
      <c r="D10" s="43" t="str">
        <f>IFERROR(VLOOKUP(C10,D!K:R,5,),"")</f>
        <v/>
      </c>
      <c r="E10" s="43" t="str">
        <f>IFERROR(VLOOKUP($C10,D!$K:$R,3,),"")</f>
        <v/>
      </c>
      <c r="F10" s="44" t="str">
        <f>IFERROR(VLOOKUP($C10,D!$K:$R,7,),"")</f>
        <v/>
      </c>
      <c r="G10" s="44" t="str">
        <f>IFERROR(VLOOKUP($C10,D!$K:$R,8,),"")</f>
        <v/>
      </c>
    </row>
    <row r="11" spans="1:7" x14ac:dyDescent="0.8">
      <c r="A11" s="43">
        <f t="shared" si="0"/>
        <v>9</v>
      </c>
      <c r="B11" s="43" t="str">
        <f>IFERROR(VLOOKUP($C11,D!$K:$Y,15,),"")</f>
        <v/>
      </c>
      <c r="C11" s="45" t="str">
        <f>IFERROR(VLOOKUP($C$1&amp;$A11,D!$B:$K,10,FALSE),"")</f>
        <v/>
      </c>
      <c r="D11" s="43" t="str">
        <f>IFERROR(VLOOKUP(C11,D!K:R,5,),"")</f>
        <v/>
      </c>
      <c r="E11" s="43" t="str">
        <f>IFERROR(VLOOKUP($C11,D!$K:$R,3,),"")</f>
        <v/>
      </c>
      <c r="F11" s="44" t="str">
        <f>IFERROR(VLOOKUP($C11,D!$K:$R,7,),"")</f>
        <v/>
      </c>
      <c r="G11" s="44" t="str">
        <f>IFERROR(VLOOKUP($C11,D!$K:$R,8,),"")</f>
        <v/>
      </c>
    </row>
    <row r="12" spans="1:7" x14ac:dyDescent="0.8">
      <c r="A12" s="43">
        <f t="shared" si="0"/>
        <v>10</v>
      </c>
      <c r="B12" s="43" t="str">
        <f>IFERROR(VLOOKUP($C12,D!$K:$Y,15,),"")</f>
        <v/>
      </c>
      <c r="C12" s="45" t="str">
        <f>IFERROR(VLOOKUP($C$1&amp;$A12,D!$B:$K,10,FALSE),"")</f>
        <v/>
      </c>
      <c r="D12" s="43" t="str">
        <f>IFERROR(VLOOKUP(C12,D!K:R,5,),"")</f>
        <v/>
      </c>
      <c r="E12" s="43" t="str">
        <f>IFERROR(VLOOKUP($C12,D!$K:$R,3,),"")</f>
        <v/>
      </c>
      <c r="F12" s="44" t="str">
        <f>IFERROR(VLOOKUP($C12,D!$K:$R,7,),"")</f>
        <v/>
      </c>
      <c r="G12" s="44" t="str">
        <f>IFERROR(VLOOKUP($C12,D!$K:$R,8,),"")</f>
        <v/>
      </c>
    </row>
    <row r="13" spans="1:7" x14ac:dyDescent="0.8">
      <c r="A13" s="43">
        <f t="shared" si="0"/>
        <v>11</v>
      </c>
      <c r="B13" s="43" t="str">
        <f>IFERROR(VLOOKUP($C13,D!$K:$Y,15,),"")</f>
        <v/>
      </c>
      <c r="C13" s="45" t="str">
        <f>IFERROR(VLOOKUP($C$1&amp;$A13,D!$B:$K,10,FALSE),"")</f>
        <v/>
      </c>
      <c r="D13" s="43" t="str">
        <f>IFERROR(VLOOKUP(C13,D!K:R,5,),"")</f>
        <v/>
      </c>
      <c r="E13" s="43" t="str">
        <f>IFERROR(VLOOKUP($C13,D!$K:$R,3,),"")</f>
        <v/>
      </c>
      <c r="F13" s="44" t="str">
        <f>IFERROR(VLOOKUP($C13,D!$K:$R,7,),"")</f>
        <v/>
      </c>
      <c r="G13" s="44" t="str">
        <f>IFERROR(VLOOKUP($C13,D!$K:$R,8,),"")</f>
        <v/>
      </c>
    </row>
    <row r="14" spans="1:7" x14ac:dyDescent="0.8">
      <c r="A14" s="43">
        <f t="shared" si="0"/>
        <v>12</v>
      </c>
      <c r="B14" s="43" t="str">
        <f>IFERROR(VLOOKUP($C14,D!$K:$Y,15,),"")</f>
        <v/>
      </c>
      <c r="C14" s="45" t="str">
        <f>IFERROR(VLOOKUP($C$1&amp;$A14,D!$B:$K,10,FALSE),"")</f>
        <v/>
      </c>
      <c r="D14" s="43" t="str">
        <f>IFERROR(VLOOKUP(C14,D!K:R,5,),"")</f>
        <v/>
      </c>
      <c r="E14" s="43" t="str">
        <f>IFERROR(VLOOKUP($C14,D!$K:$R,3,),"")</f>
        <v/>
      </c>
      <c r="F14" s="44" t="str">
        <f>IFERROR(VLOOKUP($C14,D!$K:$R,7,),"")</f>
        <v/>
      </c>
      <c r="G14" s="44" t="str">
        <f>IFERROR(VLOOKUP($C14,D!$K:$R,8,),"")</f>
        <v/>
      </c>
    </row>
    <row r="15" spans="1:7" x14ac:dyDescent="0.8">
      <c r="A15" s="43">
        <f t="shared" si="0"/>
        <v>13</v>
      </c>
      <c r="B15" s="43" t="str">
        <f>IFERROR(VLOOKUP($C15,D!$K:$Y,15,),"")</f>
        <v/>
      </c>
      <c r="C15" s="45" t="str">
        <f>IFERROR(VLOOKUP($C$1&amp;$A15,D!$B:$K,10,FALSE),"")</f>
        <v/>
      </c>
      <c r="D15" s="43" t="str">
        <f>IFERROR(VLOOKUP(C15,D!K:R,5,),"")</f>
        <v/>
      </c>
      <c r="E15" s="43" t="str">
        <f>IFERROR(VLOOKUP($C15,D!$K:$R,3,),"")</f>
        <v/>
      </c>
      <c r="F15" s="44" t="str">
        <f>IFERROR(VLOOKUP($C15,D!$K:$R,7,),"")</f>
        <v/>
      </c>
      <c r="G15" s="44" t="str">
        <f>IFERROR(VLOOKUP($C15,D!$K:$R,8,),"")</f>
        <v/>
      </c>
    </row>
    <row r="16" spans="1:7" x14ac:dyDescent="0.8">
      <c r="A16" s="43">
        <f t="shared" si="0"/>
        <v>14</v>
      </c>
      <c r="B16" s="43" t="str">
        <f>IFERROR(VLOOKUP($C16,D!$K:$Y,15,),"")</f>
        <v/>
      </c>
      <c r="C16" s="45" t="str">
        <f>IFERROR(VLOOKUP($C$1&amp;$A16,D!$B:$K,10,FALSE),"")</f>
        <v/>
      </c>
      <c r="D16" s="43" t="str">
        <f>IFERROR(VLOOKUP(C16,D!K:R,5,),"")</f>
        <v/>
      </c>
      <c r="E16" s="43" t="str">
        <f>IFERROR(VLOOKUP($C16,D!$K:$R,3,),"")</f>
        <v/>
      </c>
      <c r="F16" s="44" t="str">
        <f>IFERROR(VLOOKUP($C16,D!$K:$R,7,),"")</f>
        <v/>
      </c>
      <c r="G16" s="44" t="str">
        <f>IFERROR(VLOOKUP($C16,D!$K:$R,8,),"")</f>
        <v/>
      </c>
    </row>
    <row r="17" spans="1:7" x14ac:dyDescent="0.8">
      <c r="A17" s="43">
        <f t="shared" si="0"/>
        <v>15</v>
      </c>
      <c r="B17" s="43" t="str">
        <f>IFERROR(VLOOKUP($C17,D!$K:$Y,15,),"")</f>
        <v/>
      </c>
      <c r="C17" s="45" t="str">
        <f>IFERROR(VLOOKUP($C$1&amp;$A17,D!$B:$K,10,FALSE),"")</f>
        <v/>
      </c>
      <c r="D17" s="43" t="str">
        <f>IFERROR(VLOOKUP(C17,D!K:R,5,),"")</f>
        <v/>
      </c>
      <c r="E17" s="43" t="str">
        <f>IFERROR(VLOOKUP($C17,D!$K:$R,3,),"")</f>
        <v/>
      </c>
      <c r="F17" s="44" t="str">
        <f>IFERROR(VLOOKUP($C17,D!$K:$R,7,),"")</f>
        <v/>
      </c>
      <c r="G17" s="44" t="str">
        <f>IFERROR(VLOOKUP($C17,D!$K:$R,8,),"")</f>
        <v/>
      </c>
    </row>
    <row r="18" spans="1:7" x14ac:dyDescent="0.8">
      <c r="A18" s="43">
        <f t="shared" si="0"/>
        <v>16</v>
      </c>
      <c r="B18" s="43" t="str">
        <f>IFERROR(VLOOKUP($C18,D!$K:$Y,15,),"")</f>
        <v/>
      </c>
      <c r="C18" s="45" t="str">
        <f>IFERROR(VLOOKUP($C$1&amp;$A18,D!$B:$K,10,FALSE),"")</f>
        <v/>
      </c>
      <c r="D18" s="43" t="str">
        <f>IFERROR(VLOOKUP(C18,D!K:R,5,),"")</f>
        <v/>
      </c>
      <c r="E18" s="43" t="str">
        <f>IFERROR(VLOOKUP($C18,D!$K:$R,3,),"")</f>
        <v/>
      </c>
      <c r="F18" s="44" t="str">
        <f>IFERROR(VLOOKUP($C18,D!$K:$R,7,),"")</f>
        <v/>
      </c>
      <c r="G18" s="44" t="str">
        <f>IFERROR(VLOOKUP($C18,D!$K:$R,8,),"")</f>
        <v/>
      </c>
    </row>
    <row r="19" spans="1:7" x14ac:dyDescent="0.8">
      <c r="A19" s="43">
        <f t="shared" si="0"/>
        <v>17</v>
      </c>
      <c r="B19" s="43" t="str">
        <f>IFERROR(VLOOKUP($C19,D!$K:$Y,15,),"")</f>
        <v/>
      </c>
      <c r="C19" s="45" t="str">
        <f>IFERROR(VLOOKUP($C$1&amp;$A19,D!$B:$K,10,FALSE),"")</f>
        <v/>
      </c>
      <c r="D19" s="43" t="str">
        <f>IFERROR(VLOOKUP(C19,D!K:R,5,),"")</f>
        <v/>
      </c>
      <c r="E19" s="43" t="str">
        <f>IFERROR(VLOOKUP($C19,D!$K:$R,3,),"")</f>
        <v/>
      </c>
      <c r="F19" s="44" t="str">
        <f>IFERROR(VLOOKUP($C19,D!$K:$R,7,),"")</f>
        <v/>
      </c>
      <c r="G19" s="44" t="str">
        <f>IFERROR(VLOOKUP($C19,D!$K:$R,8,),"")</f>
        <v/>
      </c>
    </row>
    <row r="20" spans="1:7" x14ac:dyDescent="0.8">
      <c r="A20" s="43">
        <f t="shared" si="0"/>
        <v>18</v>
      </c>
      <c r="B20" s="43" t="str">
        <f>IFERROR(VLOOKUP($C20,D!$K:$Y,15,),"")</f>
        <v/>
      </c>
      <c r="C20" s="45" t="str">
        <f>IFERROR(VLOOKUP($C$1&amp;$A20,D!$B:$K,10,FALSE),"")</f>
        <v/>
      </c>
      <c r="D20" s="43" t="str">
        <f>IFERROR(VLOOKUP(C20,D!K:R,5,),"")</f>
        <v/>
      </c>
      <c r="E20" s="43" t="str">
        <f>IFERROR(VLOOKUP($C20,D!$K:$R,3,),"")</f>
        <v/>
      </c>
      <c r="F20" s="44" t="str">
        <f>IFERROR(VLOOKUP($C20,D!$K:$R,7,),"")</f>
        <v/>
      </c>
      <c r="G20" s="44" t="str">
        <f>IFERROR(VLOOKUP($C20,D!$K:$R,8,),"")</f>
        <v/>
      </c>
    </row>
    <row r="21" spans="1:7" x14ac:dyDescent="0.8">
      <c r="A21" s="43">
        <f t="shared" si="0"/>
        <v>19</v>
      </c>
      <c r="B21" s="43" t="str">
        <f>IFERROR(VLOOKUP($C21,D!$K:$Y,15,),"")</f>
        <v/>
      </c>
      <c r="C21" s="45" t="str">
        <f>IFERROR(VLOOKUP($C$1&amp;$A21,D!$B:$K,10,FALSE),"")</f>
        <v/>
      </c>
      <c r="D21" s="43" t="str">
        <f>IFERROR(VLOOKUP(C21,D!K:R,5,),"")</f>
        <v/>
      </c>
      <c r="E21" s="43" t="str">
        <f>IFERROR(VLOOKUP($C21,D!$K:$R,3,),"")</f>
        <v/>
      </c>
      <c r="F21" s="44" t="str">
        <f>IFERROR(VLOOKUP($C21,D!$K:$R,7,),"")</f>
        <v/>
      </c>
      <c r="G21" s="44" t="str">
        <f>IFERROR(VLOOKUP($C21,D!$K:$R,8,),"")</f>
        <v/>
      </c>
    </row>
    <row r="22" spans="1:7" x14ac:dyDescent="0.8">
      <c r="A22" s="43">
        <f t="shared" si="0"/>
        <v>20</v>
      </c>
      <c r="B22" s="43" t="str">
        <f>IFERROR(VLOOKUP($C22,D!$K:$Y,15,),"")</f>
        <v/>
      </c>
      <c r="C22" s="45" t="str">
        <f>IFERROR(VLOOKUP($C$1&amp;$A22,D!$B:$K,10,FALSE),"")</f>
        <v/>
      </c>
      <c r="D22" s="43" t="str">
        <f>IFERROR(VLOOKUP(C22,D!K:R,5,),"")</f>
        <v/>
      </c>
      <c r="E22" s="43" t="str">
        <f>IFERROR(VLOOKUP($C22,D!$K:$R,3,),"")</f>
        <v/>
      </c>
      <c r="F22" s="44" t="str">
        <f>IFERROR(VLOOKUP($C22,D!$K:$R,7,),"")</f>
        <v/>
      </c>
      <c r="G22" s="44" t="str">
        <f>IFERROR(VLOOKUP($C22,D!$K:$R,8,),"")</f>
        <v/>
      </c>
    </row>
    <row r="23" spans="1:7" x14ac:dyDescent="0.8">
      <c r="A23" s="43">
        <f t="shared" si="0"/>
        <v>21</v>
      </c>
      <c r="B23" s="43" t="str">
        <f>IFERROR(VLOOKUP($C23,D!$K:$Y,15,),"")</f>
        <v/>
      </c>
      <c r="C23" s="45" t="str">
        <f>IFERROR(VLOOKUP($C$1&amp;$A23,D!$B:$K,10,FALSE),"")</f>
        <v/>
      </c>
      <c r="D23" s="43" t="str">
        <f>IFERROR(VLOOKUP(C23,D!K:R,5,),"")</f>
        <v/>
      </c>
      <c r="E23" s="43" t="str">
        <f>IFERROR(VLOOKUP($C23,D!$K:$R,3,),"")</f>
        <v/>
      </c>
      <c r="F23" s="44" t="str">
        <f>IFERROR(VLOOKUP($C23,D!$K:$R,7,),"")</f>
        <v/>
      </c>
      <c r="G23" s="44" t="str">
        <f>IFERROR(VLOOKUP($C23,D!$K:$R,8,),"")</f>
        <v/>
      </c>
    </row>
    <row r="24" spans="1:7" x14ac:dyDescent="0.8">
      <c r="A24" s="43">
        <f t="shared" si="0"/>
        <v>22</v>
      </c>
      <c r="B24" s="43" t="str">
        <f>IFERROR(VLOOKUP($C24,D!$K:$Y,15,),"")</f>
        <v/>
      </c>
      <c r="C24" s="45" t="str">
        <f>IFERROR(VLOOKUP($C$1&amp;$A24,D!$B:$K,10,FALSE),"")</f>
        <v/>
      </c>
      <c r="D24" s="43" t="str">
        <f>IFERROR(VLOOKUP(C24,D!K:R,5,),"")</f>
        <v/>
      </c>
      <c r="E24" s="43" t="str">
        <f>IFERROR(VLOOKUP($C24,D!$K:$R,3,),"")</f>
        <v/>
      </c>
      <c r="F24" s="44" t="str">
        <f>IFERROR(VLOOKUP($C24,D!$K:$R,7,),"")</f>
        <v/>
      </c>
      <c r="G24" s="44" t="str">
        <f>IFERROR(VLOOKUP($C24,D!$K:$R,8,),"")</f>
        <v/>
      </c>
    </row>
    <row r="25" spans="1:7" x14ac:dyDescent="0.8">
      <c r="A25" s="43">
        <f t="shared" si="0"/>
        <v>23</v>
      </c>
      <c r="B25" s="43" t="str">
        <f>IFERROR(VLOOKUP($C25,D!$K:$Y,15,),"")</f>
        <v/>
      </c>
      <c r="C25" s="45" t="str">
        <f>IFERROR(VLOOKUP($C$1&amp;$A25,D!$B:$K,10,FALSE),"")</f>
        <v/>
      </c>
      <c r="D25" s="43" t="str">
        <f>IFERROR(VLOOKUP(C25,D!K:R,5,),"")</f>
        <v/>
      </c>
      <c r="E25" s="43" t="str">
        <f>IFERROR(VLOOKUP($C25,D!$K:$R,3,),"")</f>
        <v/>
      </c>
      <c r="F25" s="44" t="str">
        <f>IFERROR(VLOOKUP($C25,D!$K:$R,7,),"")</f>
        <v/>
      </c>
      <c r="G25" s="44" t="str">
        <f>IFERROR(VLOOKUP($C25,D!$K:$R,8,),"")</f>
        <v/>
      </c>
    </row>
    <row r="26" spans="1:7" x14ac:dyDescent="0.8">
      <c r="A26" s="43">
        <f t="shared" si="0"/>
        <v>24</v>
      </c>
      <c r="B26" s="43" t="str">
        <f>IFERROR(VLOOKUP($C26,D!$K:$Y,15,),"")</f>
        <v/>
      </c>
      <c r="C26" s="45" t="str">
        <f>IFERROR(VLOOKUP($C$1&amp;$A26,D!$B:$K,10,FALSE),"")</f>
        <v/>
      </c>
      <c r="D26" s="43" t="str">
        <f>IFERROR(VLOOKUP(C26,D!K:R,5,),"")</f>
        <v/>
      </c>
      <c r="E26" s="43" t="str">
        <f>IFERROR(VLOOKUP($C26,D!$K:$R,3,),"")</f>
        <v/>
      </c>
      <c r="F26" s="44" t="str">
        <f>IFERROR(VLOOKUP($C26,D!$K:$R,7,),"")</f>
        <v/>
      </c>
      <c r="G26" s="44" t="str">
        <f>IFERROR(VLOOKUP($C26,D!$K:$R,8,),"")</f>
        <v/>
      </c>
    </row>
    <row r="27" spans="1:7" x14ac:dyDescent="0.8">
      <c r="A27" s="43">
        <f t="shared" si="0"/>
        <v>25</v>
      </c>
      <c r="B27" s="43" t="str">
        <f>IFERROR(VLOOKUP($C27,D!$K:$Y,15,),"")</f>
        <v/>
      </c>
      <c r="C27" s="45" t="str">
        <f>IFERROR(VLOOKUP($C$1&amp;$A27,D!$B:$K,10,FALSE),"")</f>
        <v/>
      </c>
      <c r="D27" s="43" t="str">
        <f>IFERROR(VLOOKUP(C27,D!K:R,5,),"")</f>
        <v/>
      </c>
      <c r="E27" s="43" t="str">
        <f>IFERROR(VLOOKUP($C27,D!$K:$R,3,),"")</f>
        <v/>
      </c>
      <c r="F27" s="44" t="str">
        <f>IFERROR(VLOOKUP($C27,D!$K:$R,7,),"")</f>
        <v/>
      </c>
      <c r="G27" s="44" t="str">
        <f>IFERROR(VLOOKUP($C27,D!$K:$R,8,),"")</f>
        <v/>
      </c>
    </row>
    <row r="28" spans="1:7" x14ac:dyDescent="0.8">
      <c r="A28" s="43">
        <f t="shared" si="0"/>
        <v>26</v>
      </c>
      <c r="B28" s="43" t="str">
        <f>IFERROR(VLOOKUP($C28,D!$K:$Y,15,),"")</f>
        <v/>
      </c>
      <c r="C28" s="45" t="str">
        <f>IFERROR(VLOOKUP($C$1&amp;$A28,D!$B:$K,10,FALSE),"")</f>
        <v/>
      </c>
      <c r="D28" s="43" t="str">
        <f>IFERROR(VLOOKUP(C28,D!K:R,5,),"")</f>
        <v/>
      </c>
      <c r="E28" s="43" t="str">
        <f>IFERROR(VLOOKUP($C28,D!$K:$R,3,),"")</f>
        <v/>
      </c>
      <c r="F28" s="44" t="str">
        <f>IFERROR(VLOOKUP($C28,D!$K:$R,7,),"")</f>
        <v/>
      </c>
      <c r="G28" s="44" t="str">
        <f>IFERROR(VLOOKUP($C28,D!$K:$R,8,),"")</f>
        <v/>
      </c>
    </row>
    <row r="29" spans="1:7" x14ac:dyDescent="0.8">
      <c r="A29" s="43">
        <f t="shared" si="0"/>
        <v>27</v>
      </c>
      <c r="B29" s="43" t="str">
        <f>IFERROR(VLOOKUP($C29,D!$K:$Y,15,),"")</f>
        <v/>
      </c>
      <c r="C29" s="45" t="str">
        <f>IFERROR(VLOOKUP($C$1&amp;$A29,D!$B:$K,10,FALSE),"")</f>
        <v/>
      </c>
      <c r="D29" s="43" t="str">
        <f>IFERROR(VLOOKUP(C29,D!K:R,5,),"")</f>
        <v/>
      </c>
      <c r="E29" s="43" t="str">
        <f>IFERROR(VLOOKUP($C29,D!$K:$R,3,),"")</f>
        <v/>
      </c>
      <c r="F29" s="44" t="str">
        <f>IFERROR(VLOOKUP($C29,D!$K:$R,7,),"")</f>
        <v/>
      </c>
      <c r="G29" s="44" t="str">
        <f>IFERROR(VLOOKUP($C29,D!$K:$R,8,),"")</f>
        <v/>
      </c>
    </row>
    <row r="30" spans="1:7" x14ac:dyDescent="0.8">
      <c r="A30" s="43">
        <f t="shared" si="0"/>
        <v>28</v>
      </c>
      <c r="B30" s="43" t="str">
        <f>IFERROR(VLOOKUP($C30,D!$K:$Y,15,),"")</f>
        <v/>
      </c>
      <c r="C30" s="45" t="str">
        <f>IFERROR(VLOOKUP($C$1&amp;$A30,D!$B:$K,10,FALSE),"")</f>
        <v/>
      </c>
      <c r="D30" s="43" t="str">
        <f>IFERROR(VLOOKUP(C30,D!K:R,5,),"")</f>
        <v/>
      </c>
      <c r="E30" s="43" t="str">
        <f>IFERROR(VLOOKUP($C30,D!$K:$R,3,),"")</f>
        <v/>
      </c>
      <c r="F30" s="44" t="str">
        <f>IFERROR(VLOOKUP($C30,D!$K:$R,7,),"")</f>
        <v/>
      </c>
      <c r="G30" s="44" t="str">
        <f>IFERROR(VLOOKUP($C30,D!$K:$R,8,),"")</f>
        <v/>
      </c>
    </row>
    <row r="31" spans="1:7" x14ac:dyDescent="0.8">
      <c r="A31" s="43">
        <f t="shared" si="0"/>
        <v>29</v>
      </c>
      <c r="B31" s="43" t="str">
        <f>IFERROR(VLOOKUP($C31,D!$K:$Y,15,),"")</f>
        <v/>
      </c>
      <c r="C31" s="45" t="str">
        <f>IFERROR(VLOOKUP($C$1&amp;$A31,D!$B:$K,10,FALSE),"")</f>
        <v/>
      </c>
      <c r="D31" s="43" t="str">
        <f>IFERROR(VLOOKUP(C31,D!K:R,5,),"")</f>
        <v/>
      </c>
      <c r="E31" s="43" t="str">
        <f>IFERROR(VLOOKUP($C31,D!$K:$R,3,),"")</f>
        <v/>
      </c>
      <c r="F31" s="44" t="str">
        <f>IFERROR(VLOOKUP($C31,D!$K:$R,7,),"")</f>
        <v/>
      </c>
      <c r="G31" s="44" t="str">
        <f>IFERROR(VLOOKUP($C31,D!$K:$R,8,),"")</f>
        <v/>
      </c>
    </row>
    <row r="32" spans="1:7" x14ac:dyDescent="0.8">
      <c r="A32" s="43">
        <f t="shared" si="0"/>
        <v>30</v>
      </c>
      <c r="B32" s="43" t="str">
        <f>IFERROR(VLOOKUP($C32,D!$K:$Y,15,),"")</f>
        <v/>
      </c>
      <c r="C32" s="45" t="str">
        <f>IFERROR(VLOOKUP($C$1&amp;$A32,D!$B:$K,10,FALSE),"")</f>
        <v/>
      </c>
      <c r="D32" s="43" t="str">
        <f>IFERROR(VLOOKUP(C32,D!K:R,5,),"")</f>
        <v/>
      </c>
      <c r="E32" s="43" t="str">
        <f>IFERROR(VLOOKUP($C32,D!$K:$R,3,),"")</f>
        <v/>
      </c>
      <c r="F32" s="44" t="str">
        <f>IFERROR(VLOOKUP($C32,D!$K:$R,7,),"")</f>
        <v/>
      </c>
      <c r="G32" s="44" t="str">
        <f>IFERROR(VLOOKUP($C32,D!$K:$R,8,),"")</f>
        <v/>
      </c>
    </row>
    <row r="33" spans="1:7" x14ac:dyDescent="0.8">
      <c r="A33" s="43">
        <f t="shared" si="0"/>
        <v>31</v>
      </c>
      <c r="B33" s="43" t="str">
        <f>IFERROR(VLOOKUP($C33,D!$K:$Y,15,),"")</f>
        <v/>
      </c>
      <c r="C33" s="45" t="str">
        <f>IFERROR(VLOOKUP($C$1&amp;$A33,D!$B:$K,10,FALSE),"")</f>
        <v/>
      </c>
      <c r="D33" s="43" t="str">
        <f>IFERROR(VLOOKUP(C33,D!K:R,5,),"")</f>
        <v/>
      </c>
      <c r="E33" s="43" t="str">
        <f>IFERROR(VLOOKUP($C33,D!$K:$R,3,),"")</f>
        <v/>
      </c>
      <c r="F33" s="44" t="str">
        <f>IFERROR(VLOOKUP($C33,D!$K:$R,7,),"")</f>
        <v/>
      </c>
      <c r="G33" s="44" t="str">
        <f>IFERROR(VLOOKUP($C33,D!$K:$R,8,),"")</f>
        <v/>
      </c>
    </row>
    <row r="34" spans="1:7" x14ac:dyDescent="0.8">
      <c r="A34" s="43">
        <f t="shared" si="0"/>
        <v>32</v>
      </c>
      <c r="B34" s="43" t="str">
        <f>IFERROR(VLOOKUP($C34,D!$K:$Y,15,),"")</f>
        <v/>
      </c>
      <c r="C34" s="45" t="str">
        <f>IFERROR(VLOOKUP($C$1&amp;$A34,D!$B:$K,10,FALSE),"")</f>
        <v/>
      </c>
      <c r="D34" s="43" t="str">
        <f>IFERROR(VLOOKUP(C34,D!K:R,5,),"")</f>
        <v/>
      </c>
      <c r="E34" s="43" t="str">
        <f>IFERROR(VLOOKUP($C34,D!$K:$R,3,),"")</f>
        <v/>
      </c>
      <c r="F34" s="44" t="str">
        <f>IFERROR(VLOOKUP($C34,D!$K:$R,7,),"")</f>
        <v/>
      </c>
      <c r="G34" s="44" t="str">
        <f>IFERROR(VLOOKUP($C34,D!$K:$R,8,),"")</f>
        <v/>
      </c>
    </row>
    <row r="35" spans="1:7" x14ac:dyDescent="0.8">
      <c r="A35" s="43">
        <f t="shared" si="0"/>
        <v>33</v>
      </c>
      <c r="B35" s="43" t="str">
        <f>IFERROR(VLOOKUP($C35,D!$K:$Y,15,),"")</f>
        <v/>
      </c>
      <c r="C35" s="45" t="str">
        <f>IFERROR(VLOOKUP($C$1&amp;$A35,D!$B:$K,10,FALSE),"")</f>
        <v/>
      </c>
      <c r="D35" s="43" t="str">
        <f>IFERROR(VLOOKUP(C35,D!K:R,5,),"")</f>
        <v/>
      </c>
      <c r="E35" s="43" t="str">
        <f>IFERROR(VLOOKUP($C35,D!$K:$R,3,),"")</f>
        <v/>
      </c>
      <c r="F35" s="44" t="str">
        <f>IFERROR(VLOOKUP($C35,D!$K:$R,7,),"")</f>
        <v/>
      </c>
      <c r="G35" s="44" t="str">
        <f>IFERROR(VLOOKUP($C35,D!$K:$R,8,),"")</f>
        <v/>
      </c>
    </row>
    <row r="36" spans="1:7" x14ac:dyDescent="0.8">
      <c r="A36" s="43">
        <f t="shared" si="0"/>
        <v>34</v>
      </c>
      <c r="B36" s="43" t="str">
        <f>IFERROR(VLOOKUP($C36,D!$K:$Y,15,),"")</f>
        <v/>
      </c>
      <c r="C36" s="45" t="str">
        <f>IFERROR(VLOOKUP($C$1&amp;$A36,D!$B:$K,10,FALSE),"")</f>
        <v/>
      </c>
      <c r="D36" s="43" t="str">
        <f>IFERROR(VLOOKUP(C36,D!K:R,5,),"")</f>
        <v/>
      </c>
      <c r="E36" s="43" t="str">
        <f>IFERROR(VLOOKUP($C36,D!$K:$R,3,),"")</f>
        <v/>
      </c>
      <c r="F36" s="44" t="str">
        <f>IFERROR(VLOOKUP($C36,D!$K:$R,7,),"")</f>
        <v/>
      </c>
      <c r="G36" s="44" t="str">
        <f>IFERROR(VLOOKUP($C36,D!$K:$R,8,),"")</f>
        <v/>
      </c>
    </row>
    <row r="37" spans="1:7" x14ac:dyDescent="0.8">
      <c r="A37" s="43">
        <f t="shared" si="0"/>
        <v>35</v>
      </c>
      <c r="B37" s="43" t="str">
        <f>IFERROR(VLOOKUP($C37,D!$K:$Y,15,),"")</f>
        <v/>
      </c>
      <c r="C37" s="45" t="str">
        <f>IFERROR(VLOOKUP($C$1&amp;$A37,D!$B:$K,10,FALSE),"")</f>
        <v/>
      </c>
      <c r="D37" s="43" t="str">
        <f>IFERROR(VLOOKUP(C37,D!K:R,5,),"")</f>
        <v/>
      </c>
      <c r="E37" s="43" t="str">
        <f>IFERROR(VLOOKUP($C37,D!$K:$R,3,),"")</f>
        <v/>
      </c>
      <c r="F37" s="44" t="str">
        <f>IFERROR(VLOOKUP($C37,D!$K:$R,7,),"")</f>
        <v/>
      </c>
      <c r="G37" s="44" t="str">
        <f>IFERROR(VLOOKUP($C37,D!$K:$R,8,),"")</f>
        <v/>
      </c>
    </row>
    <row r="38" spans="1:7" x14ac:dyDescent="0.8">
      <c r="A38" s="43">
        <f t="shared" si="0"/>
        <v>36</v>
      </c>
      <c r="B38" s="43" t="str">
        <f>IFERROR(VLOOKUP($C38,D!$K:$Y,15,),"")</f>
        <v/>
      </c>
      <c r="C38" s="45" t="str">
        <f>IFERROR(VLOOKUP($C$1&amp;$A38,D!$B:$K,10,FALSE),"")</f>
        <v/>
      </c>
      <c r="D38" s="43" t="str">
        <f>IFERROR(VLOOKUP(C38,D!K:R,5,),"")</f>
        <v/>
      </c>
      <c r="E38" s="43" t="str">
        <f>IFERROR(VLOOKUP($C38,D!$K:$R,3,),"")</f>
        <v/>
      </c>
      <c r="F38" s="44" t="str">
        <f>IFERROR(VLOOKUP($C38,D!$K:$R,7,),"")</f>
        <v/>
      </c>
      <c r="G38" s="44" t="str">
        <f>IFERROR(VLOOKUP($C38,D!$K:$R,8,),"")</f>
        <v/>
      </c>
    </row>
    <row r="39" spans="1:7" x14ac:dyDescent="0.8">
      <c r="A39" s="43">
        <f t="shared" si="0"/>
        <v>37</v>
      </c>
      <c r="B39" s="43" t="str">
        <f>IFERROR(VLOOKUP($C39,D!$K:$Y,15,),"")</f>
        <v/>
      </c>
      <c r="C39" s="45" t="str">
        <f>IFERROR(VLOOKUP($C$1&amp;$A39,D!$B:$K,10,FALSE),"")</f>
        <v/>
      </c>
      <c r="D39" s="43" t="str">
        <f>IFERROR(VLOOKUP(C39,D!K:R,5,),"")</f>
        <v/>
      </c>
      <c r="E39" s="43" t="str">
        <f>IFERROR(VLOOKUP($C39,D!$K:$R,3,),"")</f>
        <v/>
      </c>
      <c r="F39" s="44" t="str">
        <f>IFERROR(VLOOKUP($C39,D!$K:$R,7,),"")</f>
        <v/>
      </c>
      <c r="G39" s="44" t="str">
        <f>IFERROR(VLOOKUP($C39,D!$K:$R,8,),"")</f>
        <v/>
      </c>
    </row>
    <row r="40" spans="1:7" x14ac:dyDescent="0.8">
      <c r="A40" s="43">
        <f t="shared" si="0"/>
        <v>38</v>
      </c>
      <c r="B40" s="43" t="str">
        <f>IFERROR(VLOOKUP($C40,D!$K:$Y,15,),"")</f>
        <v/>
      </c>
      <c r="C40" s="45" t="str">
        <f>IFERROR(VLOOKUP($C$1&amp;$A40,D!$B:$K,10,FALSE),"")</f>
        <v/>
      </c>
      <c r="D40" s="43" t="str">
        <f>IFERROR(VLOOKUP(C40,D!K:R,5,),"")</f>
        <v/>
      </c>
      <c r="E40" s="43" t="str">
        <f>IFERROR(VLOOKUP($C40,D!$K:$R,3,),"")</f>
        <v/>
      </c>
      <c r="F40" s="44" t="str">
        <f>IFERROR(VLOOKUP($C40,D!$K:$R,7,),"")</f>
        <v/>
      </c>
      <c r="G40" s="44" t="str">
        <f>IFERROR(VLOOKUP($C40,D!$K:$R,8,),"")</f>
        <v/>
      </c>
    </row>
    <row r="41" spans="1:7" x14ac:dyDescent="0.8">
      <c r="A41" s="43">
        <f t="shared" si="0"/>
        <v>39</v>
      </c>
      <c r="B41" s="43" t="str">
        <f>IFERROR(VLOOKUP($C41,D!$K:$Y,15,),"")</f>
        <v/>
      </c>
      <c r="C41" s="45" t="str">
        <f>IFERROR(VLOOKUP($C$1&amp;$A41,D!$B:$K,10,FALSE),"")</f>
        <v/>
      </c>
      <c r="D41" s="43" t="str">
        <f>IFERROR(VLOOKUP(C41,D!K:R,5,),"")</f>
        <v/>
      </c>
      <c r="E41" s="43" t="str">
        <f>IFERROR(VLOOKUP($C41,D!$K:$R,3,),"")</f>
        <v/>
      </c>
      <c r="F41" s="44" t="str">
        <f>IFERROR(VLOOKUP($C41,D!$K:$R,7,),"")</f>
        <v/>
      </c>
      <c r="G41" s="44" t="str">
        <f>IFERROR(VLOOKUP($C41,D!$K:$R,8,),"")</f>
        <v/>
      </c>
    </row>
    <row r="42" spans="1:7" x14ac:dyDescent="0.8">
      <c r="A42" s="43">
        <f t="shared" si="0"/>
        <v>40</v>
      </c>
      <c r="B42" s="43" t="str">
        <f>IFERROR(VLOOKUP($C42,D!$K:$Y,15,),"")</f>
        <v/>
      </c>
      <c r="C42" s="45" t="str">
        <f>IFERROR(VLOOKUP($C$1&amp;$A42,D!$B:$K,10,FALSE),"")</f>
        <v/>
      </c>
      <c r="D42" s="43" t="str">
        <f>IFERROR(VLOOKUP(C42,D!K:R,5,),"")</f>
        <v/>
      </c>
      <c r="E42" s="43" t="str">
        <f>IFERROR(VLOOKUP($C42,D!$K:$R,3,),"")</f>
        <v/>
      </c>
      <c r="F42" s="44" t="str">
        <f>IFERROR(VLOOKUP($C42,D!$K:$R,7,),"")</f>
        <v/>
      </c>
      <c r="G42" s="44" t="str">
        <f>IFERROR(VLOOKUP($C42,D!$K:$R,8,),"")</f>
        <v/>
      </c>
    </row>
    <row r="43" spans="1:7" x14ac:dyDescent="0.8">
      <c r="A43" s="43">
        <f t="shared" si="0"/>
        <v>41</v>
      </c>
      <c r="B43" s="43" t="str">
        <f>IFERROR(VLOOKUP($C43,D!$K:$Y,15,),"")</f>
        <v/>
      </c>
      <c r="C43" s="45" t="str">
        <f>IFERROR(VLOOKUP($C$1&amp;$A43,D!$B:$K,10,FALSE),"")</f>
        <v/>
      </c>
      <c r="D43" s="43" t="str">
        <f>IFERROR(VLOOKUP(C43,D!K:R,5,),"")</f>
        <v/>
      </c>
      <c r="E43" s="43" t="str">
        <f>IFERROR(VLOOKUP($C43,D!$K:$R,3,),"")</f>
        <v/>
      </c>
      <c r="F43" s="44" t="str">
        <f>IFERROR(VLOOKUP($C43,D!$K:$R,7,),"")</f>
        <v/>
      </c>
      <c r="G43" s="44" t="str">
        <f>IFERROR(VLOOKUP($C43,D!$K:$R,8,),"")</f>
        <v/>
      </c>
    </row>
    <row r="44" spans="1:7" x14ac:dyDescent="0.8">
      <c r="A44" s="43">
        <f t="shared" si="0"/>
        <v>42</v>
      </c>
      <c r="B44" s="43" t="str">
        <f>IFERROR(VLOOKUP($C44,D!$K:$Y,15,),"")</f>
        <v/>
      </c>
      <c r="C44" s="45" t="str">
        <f>IFERROR(VLOOKUP($C$1&amp;$A44,D!$B:$K,10,FALSE),"")</f>
        <v/>
      </c>
      <c r="D44" s="43" t="str">
        <f>IFERROR(VLOOKUP(C44,D!K:R,5,),"")</f>
        <v/>
      </c>
      <c r="E44" s="43" t="str">
        <f>IFERROR(VLOOKUP($C44,D!$K:$R,3,),"")</f>
        <v/>
      </c>
      <c r="F44" s="44" t="str">
        <f>IFERROR(VLOOKUP($C44,D!$K:$R,7,),"")</f>
        <v/>
      </c>
      <c r="G44" s="44" t="str">
        <f>IFERROR(VLOOKUP($C44,D!$K:$R,8,),"")</f>
        <v/>
      </c>
    </row>
    <row r="45" spans="1:7" x14ac:dyDescent="0.8">
      <c r="A45" s="43">
        <f t="shared" si="0"/>
        <v>43</v>
      </c>
      <c r="B45" s="43" t="str">
        <f>IFERROR(VLOOKUP($C45,D!$K:$Y,15,),"")</f>
        <v/>
      </c>
      <c r="C45" s="45" t="str">
        <f>IFERROR(VLOOKUP($C$1&amp;$A45,D!$B:$K,10,FALSE),"")</f>
        <v/>
      </c>
      <c r="D45" s="43" t="str">
        <f>IFERROR(VLOOKUP(C45,D!K:R,5,),"")</f>
        <v/>
      </c>
      <c r="E45" s="43" t="str">
        <f>IFERROR(VLOOKUP($C45,D!$K:$R,3,),"")</f>
        <v/>
      </c>
      <c r="F45" s="44" t="str">
        <f>IFERROR(VLOOKUP($C45,D!$K:$R,7,),"")</f>
        <v/>
      </c>
      <c r="G45" s="44" t="str">
        <f>IFERROR(VLOOKUP($C45,D!$K:$R,8,),"")</f>
        <v/>
      </c>
    </row>
    <row r="46" spans="1:7" x14ac:dyDescent="0.8">
      <c r="A46" s="43">
        <f t="shared" si="0"/>
        <v>44</v>
      </c>
      <c r="B46" s="43" t="str">
        <f>IFERROR(VLOOKUP($C46,D!$K:$Y,15,),"")</f>
        <v/>
      </c>
      <c r="C46" s="45" t="str">
        <f>IFERROR(VLOOKUP($C$1&amp;$A46,D!$B:$K,10,FALSE),"")</f>
        <v/>
      </c>
      <c r="D46" s="43" t="str">
        <f>IFERROR(VLOOKUP(C46,D!K:R,5,),"")</f>
        <v/>
      </c>
      <c r="E46" s="43" t="str">
        <f>IFERROR(VLOOKUP($C46,D!$K:$R,3,),"")</f>
        <v/>
      </c>
      <c r="F46" s="44" t="str">
        <f>IFERROR(VLOOKUP($C46,D!$K:$R,7,),"")</f>
        <v/>
      </c>
      <c r="G46" s="44" t="str">
        <f>IFERROR(VLOOKUP($C46,D!$K:$R,8,),"")</f>
        <v/>
      </c>
    </row>
    <row r="47" spans="1:7" x14ac:dyDescent="0.8">
      <c r="A47" s="43">
        <f t="shared" si="0"/>
        <v>45</v>
      </c>
      <c r="B47" s="43" t="str">
        <f>IFERROR(VLOOKUP($C47,D!$K:$Y,15,),"")</f>
        <v/>
      </c>
      <c r="C47" s="45" t="str">
        <f>IFERROR(VLOOKUP($C$1&amp;$A47,D!$B:$K,10,FALSE),"")</f>
        <v/>
      </c>
      <c r="D47" s="43" t="str">
        <f>IFERROR(VLOOKUP(C47,D!K:R,5,),"")</f>
        <v/>
      </c>
      <c r="E47" s="43" t="str">
        <f>IFERROR(VLOOKUP($C47,D!$K:$R,3,),"")</f>
        <v/>
      </c>
      <c r="F47" s="44" t="str">
        <f>IFERROR(VLOOKUP($C47,D!$K:$R,7,),"")</f>
        <v/>
      </c>
      <c r="G47" s="44" t="str">
        <f>IFERROR(VLOOKUP($C47,D!$K:$R,8,),"")</f>
        <v/>
      </c>
    </row>
    <row r="48" spans="1:7" x14ac:dyDescent="0.8">
      <c r="A48" s="43">
        <f t="shared" si="0"/>
        <v>46</v>
      </c>
      <c r="B48" s="43" t="str">
        <f>IFERROR(VLOOKUP($C48,D!$K:$Y,15,),"")</f>
        <v/>
      </c>
      <c r="C48" s="45" t="str">
        <f>IFERROR(VLOOKUP($C$1&amp;$A48,D!$B:$K,10,FALSE),"")</f>
        <v/>
      </c>
      <c r="D48" s="43" t="str">
        <f>IFERROR(VLOOKUP(C48,D!K:R,5,),"")</f>
        <v/>
      </c>
      <c r="E48" s="43" t="str">
        <f>IFERROR(VLOOKUP($C48,D!$K:$R,3,),"")</f>
        <v/>
      </c>
      <c r="F48" s="44" t="str">
        <f>IFERROR(VLOOKUP($C48,D!$K:$R,7,),"")</f>
        <v/>
      </c>
      <c r="G48" s="44" t="str">
        <f>IFERROR(VLOOKUP($C48,D!$K:$R,8,),"")</f>
        <v/>
      </c>
    </row>
    <row r="49" spans="1:7" x14ac:dyDescent="0.8">
      <c r="A49" s="43">
        <f t="shared" si="0"/>
        <v>47</v>
      </c>
      <c r="B49" s="43" t="str">
        <f>IFERROR(VLOOKUP($C49,D!$K:$Y,15,),"")</f>
        <v/>
      </c>
      <c r="C49" s="45" t="str">
        <f>IFERROR(VLOOKUP($C$1&amp;$A49,D!$B:$K,10,FALSE),"")</f>
        <v/>
      </c>
      <c r="D49" s="43" t="str">
        <f>IFERROR(VLOOKUP(C49,D!K:R,5,),"")</f>
        <v/>
      </c>
      <c r="E49" s="43" t="str">
        <f>IFERROR(VLOOKUP($C49,D!$K:$R,3,),"")</f>
        <v/>
      </c>
      <c r="F49" s="44" t="str">
        <f>IFERROR(VLOOKUP($C49,D!$K:$R,7,),"")</f>
        <v/>
      </c>
      <c r="G49" s="44" t="str">
        <f>IFERROR(VLOOKUP($C49,D!$K:$R,8,),"")</f>
        <v/>
      </c>
    </row>
    <row r="50" spans="1:7" x14ac:dyDescent="0.8">
      <c r="A50" s="43">
        <f t="shared" si="0"/>
        <v>48</v>
      </c>
      <c r="B50" s="43" t="str">
        <f>IFERROR(VLOOKUP($C50,D!$K:$Y,15,),"")</f>
        <v/>
      </c>
      <c r="C50" s="45" t="str">
        <f>IFERROR(VLOOKUP($C$1&amp;$A50,D!$B:$K,10,FALSE),"")</f>
        <v/>
      </c>
      <c r="D50" s="43" t="str">
        <f>IFERROR(VLOOKUP(C50,D!K:R,5,),"")</f>
        <v/>
      </c>
      <c r="E50" s="43" t="str">
        <f>IFERROR(VLOOKUP($C50,D!$K:$R,3,),"")</f>
        <v/>
      </c>
      <c r="F50" s="44" t="str">
        <f>IFERROR(VLOOKUP($C50,D!$K:$R,7,),"")</f>
        <v/>
      </c>
      <c r="G50" s="44" t="str">
        <f>IFERROR(VLOOKUP($C50,D!$K:$R,8,),"")</f>
        <v/>
      </c>
    </row>
    <row r="51" spans="1:7" x14ac:dyDescent="0.8">
      <c r="A51" s="43">
        <f t="shared" si="0"/>
        <v>49</v>
      </c>
      <c r="B51" s="43" t="str">
        <f>IFERROR(VLOOKUP($C51,D!$K:$Y,15,),"")</f>
        <v/>
      </c>
      <c r="C51" s="45" t="str">
        <f>IFERROR(VLOOKUP($C$1&amp;$A51,D!$B:$K,10,FALSE),"")</f>
        <v/>
      </c>
      <c r="D51" s="43" t="str">
        <f>IFERROR(VLOOKUP(C51,D!K:R,5,),"")</f>
        <v/>
      </c>
      <c r="E51" s="43" t="str">
        <f>IFERROR(VLOOKUP($C51,D!$K:$R,3,),"")</f>
        <v/>
      </c>
      <c r="F51" s="44" t="str">
        <f>IFERROR(VLOOKUP($C51,D!$K:$R,7,),"")</f>
        <v/>
      </c>
      <c r="G51" s="44" t="str">
        <f>IFERROR(VLOOKUP($C51,D!$K:$R,8,),"")</f>
        <v/>
      </c>
    </row>
    <row r="52" spans="1:7" x14ac:dyDescent="0.8">
      <c r="A52" s="43">
        <f t="shared" si="0"/>
        <v>50</v>
      </c>
      <c r="B52" s="43" t="str">
        <f>IFERROR(VLOOKUP($C52,D!$K:$Y,15,),"")</f>
        <v/>
      </c>
      <c r="C52" s="45" t="str">
        <f>IFERROR(VLOOKUP($C$1&amp;$A52,D!$B:$K,10,FALSE),"")</f>
        <v/>
      </c>
      <c r="D52" s="43" t="str">
        <f>IFERROR(VLOOKUP(C52,D!K:R,5,),"")</f>
        <v/>
      </c>
      <c r="E52" s="43" t="str">
        <f>IFERROR(VLOOKUP($C52,D!$K:$R,3,),"")</f>
        <v/>
      </c>
      <c r="F52" s="44" t="str">
        <f>IFERROR(VLOOKUP($C52,D!$K:$R,7,),"")</f>
        <v/>
      </c>
      <c r="G52" s="44" t="str">
        <f>IFERROR(VLOOKUP($C52,D!$K:$R,8,),"")</f>
        <v/>
      </c>
    </row>
    <row r="53" spans="1:7" x14ac:dyDescent="0.8">
      <c r="A53" s="43">
        <f t="shared" si="0"/>
        <v>51</v>
      </c>
      <c r="B53" s="43" t="str">
        <f>IFERROR(VLOOKUP($C53,D!$K:$Y,15,),"")</f>
        <v/>
      </c>
      <c r="C53" s="45" t="str">
        <f>IFERROR(VLOOKUP($C$1&amp;$A53,D!$B:$K,10,FALSE),"")</f>
        <v/>
      </c>
      <c r="D53" s="43" t="str">
        <f>IFERROR(VLOOKUP(C53,D!K:R,5,),"")</f>
        <v/>
      </c>
      <c r="E53" s="43" t="str">
        <f>IFERROR(VLOOKUP($C53,D!$K:$R,3,),"")</f>
        <v/>
      </c>
      <c r="F53" s="44" t="str">
        <f>IFERROR(VLOOKUP($C53,D!$K:$R,7,),"")</f>
        <v/>
      </c>
      <c r="G53" s="44" t="str">
        <f>IFERROR(VLOOKUP($C53,D!$K:$R,8,),"")</f>
        <v/>
      </c>
    </row>
    <row r="54" spans="1:7" x14ac:dyDescent="0.8">
      <c r="A54" s="43">
        <f t="shared" si="0"/>
        <v>52</v>
      </c>
      <c r="B54" s="43" t="str">
        <f>IFERROR(VLOOKUP($C54,D!$K:$Y,15,),"")</f>
        <v/>
      </c>
      <c r="C54" s="45" t="str">
        <f>IFERROR(VLOOKUP($C$1&amp;$A54,D!$B:$K,10,FALSE),"")</f>
        <v/>
      </c>
      <c r="D54" s="43" t="str">
        <f>IFERROR(VLOOKUP(C54,D!K:R,5,),"")</f>
        <v/>
      </c>
      <c r="E54" s="43" t="str">
        <f>IFERROR(VLOOKUP($C54,D!$K:$R,3,),"")</f>
        <v/>
      </c>
      <c r="F54" s="44" t="str">
        <f>IFERROR(VLOOKUP($C54,D!$K:$R,7,),"")</f>
        <v/>
      </c>
      <c r="G54" s="44" t="str">
        <f>IFERROR(VLOOKUP($C54,D!$K:$R,8,),"")</f>
        <v/>
      </c>
    </row>
    <row r="55" spans="1:7" x14ac:dyDescent="0.8">
      <c r="A55" s="43">
        <f t="shared" si="0"/>
        <v>53</v>
      </c>
      <c r="B55" s="43" t="str">
        <f>IFERROR(VLOOKUP($C55,D!$K:$Y,15,),"")</f>
        <v/>
      </c>
      <c r="C55" s="45" t="str">
        <f>IFERROR(VLOOKUP($C$1&amp;$A55,D!$B:$K,10,FALSE),"")</f>
        <v/>
      </c>
      <c r="D55" s="43" t="str">
        <f>IFERROR(VLOOKUP(C55,D!K:R,5,),"")</f>
        <v/>
      </c>
      <c r="E55" s="43" t="str">
        <f>IFERROR(VLOOKUP($C55,D!$K:$R,3,),"")</f>
        <v/>
      </c>
      <c r="F55" s="44" t="str">
        <f>IFERROR(VLOOKUP($C55,D!$K:$R,7,),"")</f>
        <v/>
      </c>
      <c r="G55" s="44" t="str">
        <f>IFERROR(VLOOKUP($C55,D!$K:$R,8,),"")</f>
        <v/>
      </c>
    </row>
    <row r="56" spans="1:7" x14ac:dyDescent="0.8">
      <c r="A56" s="43">
        <f t="shared" si="0"/>
        <v>54</v>
      </c>
      <c r="B56" s="43" t="str">
        <f>IFERROR(VLOOKUP($C56,D!$K:$Y,15,),"")</f>
        <v/>
      </c>
      <c r="C56" s="45" t="str">
        <f>IFERROR(VLOOKUP($C$1&amp;$A56,D!$B:$K,10,FALSE),"")</f>
        <v/>
      </c>
      <c r="D56" s="43" t="str">
        <f>IFERROR(VLOOKUP(C56,D!K:R,5,),"")</f>
        <v/>
      </c>
      <c r="E56" s="43" t="str">
        <f>IFERROR(VLOOKUP($C56,D!$K:$R,3,),"")</f>
        <v/>
      </c>
      <c r="F56" s="44" t="str">
        <f>IFERROR(VLOOKUP($C56,D!$K:$R,7,),"")</f>
        <v/>
      </c>
      <c r="G56" s="44" t="str">
        <f>IFERROR(VLOOKUP($C56,D!$K:$R,8,),"")</f>
        <v/>
      </c>
    </row>
    <row r="57" spans="1:7" x14ac:dyDescent="0.8">
      <c r="A57" s="43">
        <f t="shared" si="0"/>
        <v>55</v>
      </c>
      <c r="B57" s="43" t="str">
        <f>IFERROR(VLOOKUP($C57,D!$K:$Y,15,),"")</f>
        <v/>
      </c>
      <c r="C57" s="45" t="str">
        <f>IFERROR(VLOOKUP($C$1&amp;$A57,D!$B:$K,10,FALSE),"")</f>
        <v/>
      </c>
      <c r="D57" s="43" t="str">
        <f>IFERROR(VLOOKUP(C57,D!K:R,5,),"")</f>
        <v/>
      </c>
      <c r="E57" s="43" t="str">
        <f>IFERROR(VLOOKUP($C57,D!$K:$R,3,),"")</f>
        <v/>
      </c>
      <c r="F57" s="44" t="str">
        <f>IFERROR(VLOOKUP($C57,D!$K:$R,7,),"")</f>
        <v/>
      </c>
      <c r="G57" s="44" t="str">
        <f>IFERROR(VLOOKUP($C57,D!$K:$R,8,),"")</f>
        <v/>
      </c>
    </row>
    <row r="58" spans="1:7" x14ac:dyDescent="0.8">
      <c r="A58" s="43">
        <f t="shared" si="0"/>
        <v>56</v>
      </c>
      <c r="B58" s="43" t="str">
        <f>IFERROR(VLOOKUP($C58,D!$K:$Y,15,),"")</f>
        <v/>
      </c>
      <c r="C58" s="45" t="str">
        <f>IFERROR(VLOOKUP($C$1&amp;$A58,D!$B:$K,10,FALSE),"")</f>
        <v/>
      </c>
      <c r="D58" s="43" t="str">
        <f>IFERROR(VLOOKUP(C58,D!K:R,5,),"")</f>
        <v/>
      </c>
      <c r="E58" s="43" t="str">
        <f>IFERROR(VLOOKUP($C58,D!$K:$R,3,),"")</f>
        <v/>
      </c>
      <c r="F58" s="44" t="str">
        <f>IFERROR(VLOOKUP($C58,D!$K:$R,7,),"")</f>
        <v/>
      </c>
      <c r="G58" s="44" t="str">
        <f>IFERROR(VLOOKUP($C58,D!$K:$R,8,),"")</f>
        <v/>
      </c>
    </row>
    <row r="59" spans="1:7" x14ac:dyDescent="0.8">
      <c r="A59" s="43">
        <f t="shared" si="0"/>
        <v>57</v>
      </c>
      <c r="B59" s="43" t="str">
        <f>IFERROR(VLOOKUP($C59,D!$K:$Y,15,),"")</f>
        <v/>
      </c>
      <c r="C59" s="45" t="str">
        <f>IFERROR(VLOOKUP($C$1&amp;$A59,D!$B:$K,10,FALSE),"")</f>
        <v/>
      </c>
      <c r="D59" s="43" t="str">
        <f>IFERROR(VLOOKUP(C59,D!K:R,5,),"")</f>
        <v/>
      </c>
      <c r="E59" s="43" t="str">
        <f>IFERROR(VLOOKUP($C59,D!$K:$R,3,),"")</f>
        <v/>
      </c>
      <c r="F59" s="44" t="str">
        <f>IFERROR(VLOOKUP($C59,D!$K:$R,7,),"")</f>
        <v/>
      </c>
      <c r="G59" s="44" t="str">
        <f>IFERROR(VLOOKUP($C59,D!$K:$R,8,),"")</f>
        <v/>
      </c>
    </row>
    <row r="60" spans="1:7" x14ac:dyDescent="0.8">
      <c r="A60" s="43">
        <f t="shared" si="0"/>
        <v>58</v>
      </c>
      <c r="B60" s="43" t="str">
        <f>IFERROR(VLOOKUP($C60,D!$K:$Y,15,),"")</f>
        <v/>
      </c>
      <c r="C60" s="45" t="str">
        <f>IFERROR(VLOOKUP($C$1&amp;$A60,D!$B:$K,10,FALSE),"")</f>
        <v/>
      </c>
      <c r="D60" s="43" t="str">
        <f>IFERROR(VLOOKUP(C60,D!K:R,5,),"")</f>
        <v/>
      </c>
      <c r="E60" s="43" t="str">
        <f>IFERROR(VLOOKUP($C60,D!$K:$R,3,),"")</f>
        <v/>
      </c>
      <c r="F60" s="44" t="str">
        <f>IFERROR(VLOOKUP($C60,D!$K:$R,7,),"")</f>
        <v/>
      </c>
      <c r="G60" s="44" t="str">
        <f>IFERROR(VLOOKUP($C60,D!$K:$R,8,),"")</f>
        <v/>
      </c>
    </row>
    <row r="61" spans="1:7" x14ac:dyDescent="0.8">
      <c r="A61" s="43">
        <f t="shared" si="0"/>
        <v>59</v>
      </c>
      <c r="B61" s="43" t="str">
        <f>IFERROR(VLOOKUP($C61,D!$K:$Y,15,),"")</f>
        <v/>
      </c>
      <c r="C61" s="45" t="str">
        <f>IFERROR(VLOOKUP($C$1&amp;$A61,D!$B:$K,10,FALSE),"")</f>
        <v/>
      </c>
      <c r="D61" s="43" t="str">
        <f>IFERROR(VLOOKUP(C61,D!K:R,5,),"")</f>
        <v/>
      </c>
      <c r="E61" s="43" t="str">
        <f>IFERROR(VLOOKUP($C61,D!$K:$R,3,),"")</f>
        <v/>
      </c>
      <c r="F61" s="44" t="str">
        <f>IFERROR(VLOOKUP($C61,D!$K:$R,7,),"")</f>
        <v/>
      </c>
      <c r="G61" s="44" t="str">
        <f>IFERROR(VLOOKUP($C61,D!$K:$R,8,),"")</f>
        <v/>
      </c>
    </row>
    <row r="62" spans="1:7" x14ac:dyDescent="0.8">
      <c r="A62" s="43">
        <f t="shared" si="0"/>
        <v>60</v>
      </c>
      <c r="B62" s="43" t="str">
        <f>IFERROR(VLOOKUP($C62,D!$K:$Y,15,),"")</f>
        <v/>
      </c>
      <c r="C62" s="45" t="str">
        <f>IFERROR(VLOOKUP($C$1&amp;$A62,D!$B:$K,10,FALSE),"")</f>
        <v/>
      </c>
      <c r="D62" s="43" t="str">
        <f>IFERROR(VLOOKUP(C62,D!K:R,5,),"")</f>
        <v/>
      </c>
      <c r="E62" s="43" t="str">
        <f>IFERROR(VLOOKUP($C62,D!$K:$R,3,),"")</f>
        <v/>
      </c>
      <c r="F62" s="44" t="str">
        <f>IFERROR(VLOOKUP($C62,D!$K:$R,7,),"")</f>
        <v/>
      </c>
      <c r="G62" s="44" t="str">
        <f>IFERROR(VLOOKUP($C62,D!$K:$R,8,),"")</f>
        <v/>
      </c>
    </row>
    <row r="63" spans="1:7" x14ac:dyDescent="0.8">
      <c r="A63" s="43">
        <f t="shared" si="0"/>
        <v>61</v>
      </c>
      <c r="B63" s="43" t="str">
        <f>IFERROR(VLOOKUP($C63,D!$K:$Y,15,),"")</f>
        <v/>
      </c>
      <c r="C63" s="45" t="str">
        <f>IFERROR(VLOOKUP($C$1&amp;$A63,D!$B:$K,10,FALSE),"")</f>
        <v/>
      </c>
      <c r="D63" s="43" t="str">
        <f>IFERROR(VLOOKUP(C63,D!K:R,5,),"")</f>
        <v/>
      </c>
      <c r="E63" s="43" t="str">
        <f>IFERROR(VLOOKUP($C63,D!$K:$R,3,),"")</f>
        <v/>
      </c>
      <c r="F63" s="44" t="str">
        <f>IFERROR(VLOOKUP($C63,D!$K:$R,7,),"")</f>
        <v/>
      </c>
      <c r="G63" s="44" t="str">
        <f>IFERROR(VLOOKUP($C63,D!$K:$R,8,),"")</f>
        <v/>
      </c>
    </row>
    <row r="64" spans="1:7" x14ac:dyDescent="0.8">
      <c r="A64" s="43">
        <f t="shared" si="0"/>
        <v>62</v>
      </c>
      <c r="B64" s="43" t="str">
        <f>IFERROR(VLOOKUP($C64,D!$K:$Y,15,),"")</f>
        <v/>
      </c>
      <c r="C64" s="45" t="str">
        <f>IFERROR(VLOOKUP($C$1&amp;$A64,D!$B:$K,10,FALSE),"")</f>
        <v/>
      </c>
      <c r="D64" s="43" t="str">
        <f>IFERROR(VLOOKUP(C64,D!K:R,5,),"")</f>
        <v/>
      </c>
      <c r="E64" s="43" t="str">
        <f>IFERROR(VLOOKUP($C64,D!$K:$R,3,),"")</f>
        <v/>
      </c>
      <c r="F64" s="44" t="str">
        <f>IFERROR(VLOOKUP($C64,D!$K:$R,7,),"")</f>
        <v/>
      </c>
      <c r="G64" s="44" t="str">
        <f>IFERROR(VLOOKUP($C64,D!$K:$R,8,),"")</f>
        <v/>
      </c>
    </row>
    <row r="65" spans="1:7" x14ac:dyDescent="0.8">
      <c r="A65" s="43">
        <f t="shared" si="0"/>
        <v>63</v>
      </c>
      <c r="B65" s="43" t="str">
        <f>IFERROR(VLOOKUP($C65,D!$K:$Y,15,),"")</f>
        <v/>
      </c>
      <c r="C65" s="45" t="str">
        <f>IFERROR(VLOOKUP($C$1&amp;$A65,D!$B:$K,10,FALSE),"")</f>
        <v/>
      </c>
      <c r="D65" s="43" t="str">
        <f>IFERROR(VLOOKUP(C65,D!K:R,5,),"")</f>
        <v/>
      </c>
      <c r="E65" s="43" t="str">
        <f>IFERROR(VLOOKUP($C65,D!$K:$R,3,),"")</f>
        <v/>
      </c>
      <c r="F65" s="44" t="str">
        <f>IFERROR(VLOOKUP($C65,D!$K:$R,7,),"")</f>
        <v/>
      </c>
      <c r="G65" s="44" t="str">
        <f>IFERROR(VLOOKUP($C65,D!$K:$R,8,),"")</f>
        <v/>
      </c>
    </row>
    <row r="66" spans="1:7" x14ac:dyDescent="0.8">
      <c r="A66" s="43">
        <f t="shared" si="0"/>
        <v>64</v>
      </c>
      <c r="B66" s="43" t="str">
        <f>IFERROR(VLOOKUP($C66,D!$K:$Y,15,),"")</f>
        <v/>
      </c>
      <c r="C66" s="45" t="str">
        <f>IFERROR(VLOOKUP($C$1&amp;$A66,D!$B:$K,10,FALSE),"")</f>
        <v/>
      </c>
      <c r="D66" s="43" t="str">
        <f>IFERROR(VLOOKUP(C66,D!K:R,5,),"")</f>
        <v/>
      </c>
      <c r="E66" s="43" t="str">
        <f>IFERROR(VLOOKUP($C66,D!$K:$R,3,),"")</f>
        <v/>
      </c>
      <c r="F66" s="44" t="str">
        <f>IFERROR(VLOOKUP($C66,D!$K:$R,7,),"")</f>
        <v/>
      </c>
      <c r="G66" s="44" t="str">
        <f>IFERROR(VLOOKUP($C66,D!$K:$R,8,),"")</f>
        <v/>
      </c>
    </row>
    <row r="67" spans="1:7" x14ac:dyDescent="0.8">
      <c r="A67" s="43">
        <f t="shared" si="0"/>
        <v>65</v>
      </c>
      <c r="B67" s="43" t="str">
        <f>IFERROR(VLOOKUP($C67,D!$K:$Y,15,),"")</f>
        <v/>
      </c>
      <c r="C67" s="45" t="str">
        <f>IFERROR(VLOOKUP($C$1&amp;$A67,D!$B:$K,10,FALSE),"")</f>
        <v/>
      </c>
      <c r="D67" s="43" t="str">
        <f>IFERROR(VLOOKUP(C67,D!K:R,5,),"")</f>
        <v/>
      </c>
      <c r="E67" s="43" t="str">
        <f>IFERROR(VLOOKUP($C67,D!$K:$R,3,),"")</f>
        <v/>
      </c>
      <c r="F67" s="44" t="str">
        <f>IFERROR(VLOOKUP($C67,D!$K:$R,7,),"")</f>
        <v/>
      </c>
      <c r="G67" s="44" t="str">
        <f>IFERROR(VLOOKUP($C67,D!$K:$R,8,),"")</f>
        <v/>
      </c>
    </row>
    <row r="68" spans="1:7" x14ac:dyDescent="0.8">
      <c r="A68" s="43">
        <f t="shared" si="0"/>
        <v>66</v>
      </c>
      <c r="B68" s="43" t="str">
        <f>IFERROR(VLOOKUP($C68,D!$K:$Y,15,),"")</f>
        <v/>
      </c>
      <c r="C68" s="45" t="str">
        <f>IFERROR(VLOOKUP($C$1&amp;$A68,D!$B:$K,10,FALSE),"")</f>
        <v/>
      </c>
      <c r="D68" s="43" t="str">
        <f>IFERROR(VLOOKUP(C68,D!K:R,5,),"")</f>
        <v/>
      </c>
      <c r="E68" s="43" t="str">
        <f>IFERROR(VLOOKUP($C68,D!$K:$R,3,),"")</f>
        <v/>
      </c>
      <c r="F68" s="44" t="str">
        <f>IFERROR(VLOOKUP($C68,D!$K:$R,7,),"")</f>
        <v/>
      </c>
      <c r="G68" s="44" t="str">
        <f>IFERROR(VLOOKUP($C68,D!$K:$R,8,),"")</f>
        <v/>
      </c>
    </row>
    <row r="69" spans="1:7" x14ac:dyDescent="0.8">
      <c r="A69" s="43">
        <f t="shared" si="0"/>
        <v>67</v>
      </c>
      <c r="B69" s="43" t="str">
        <f>IFERROR(VLOOKUP($C69,D!$K:$Y,15,),"")</f>
        <v/>
      </c>
      <c r="C69" s="45" t="str">
        <f>IFERROR(VLOOKUP($C$1&amp;$A69,D!$B:$K,10,FALSE),"")</f>
        <v/>
      </c>
      <c r="D69" s="43" t="str">
        <f>IFERROR(VLOOKUP(C69,D!K:R,5,),"")</f>
        <v/>
      </c>
      <c r="E69" s="43" t="str">
        <f>IFERROR(VLOOKUP($C69,D!$K:$R,3,),"")</f>
        <v/>
      </c>
      <c r="F69" s="44" t="str">
        <f>IFERROR(VLOOKUP($C69,D!$K:$R,7,),"")</f>
        <v/>
      </c>
      <c r="G69" s="44" t="str">
        <f>IFERROR(VLOOKUP($C69,D!$K:$R,8,),"")</f>
        <v/>
      </c>
    </row>
    <row r="70" spans="1:7" x14ac:dyDescent="0.8">
      <c r="A70" s="43">
        <f t="shared" ref="A70:A135" si="1">A69+1</f>
        <v>68</v>
      </c>
      <c r="B70" s="43" t="str">
        <f>IFERROR(VLOOKUP($C70,D!$K:$Y,15,),"")</f>
        <v/>
      </c>
      <c r="C70" s="45" t="str">
        <f>IFERROR(VLOOKUP($C$1&amp;$A70,D!$B:$K,10,FALSE),"")</f>
        <v/>
      </c>
      <c r="D70" s="43" t="str">
        <f>IFERROR(VLOOKUP(C70,D!K:R,5,),"")</f>
        <v/>
      </c>
      <c r="E70" s="43" t="str">
        <f>IFERROR(VLOOKUP($C70,D!$K:$R,3,),"")</f>
        <v/>
      </c>
      <c r="F70" s="44" t="str">
        <f>IFERROR(VLOOKUP($C70,D!$K:$R,7,),"")</f>
        <v/>
      </c>
      <c r="G70" s="44" t="str">
        <f>IFERROR(VLOOKUP($C70,D!$K:$R,8,),"")</f>
        <v/>
      </c>
    </row>
    <row r="71" spans="1:7" x14ac:dyDescent="0.8">
      <c r="A71" s="43">
        <f t="shared" si="1"/>
        <v>69</v>
      </c>
      <c r="B71" s="43" t="str">
        <f>IFERROR(VLOOKUP($C71,D!$K:$Y,15,),"")</f>
        <v/>
      </c>
      <c r="C71" s="45" t="str">
        <f>IFERROR(VLOOKUP($C$1&amp;$A71,D!$B:$K,10,FALSE),"")</f>
        <v/>
      </c>
      <c r="D71" s="43" t="str">
        <f>IFERROR(VLOOKUP(C71,D!K:R,5,),"")</f>
        <v/>
      </c>
      <c r="E71" s="43" t="str">
        <f>IFERROR(VLOOKUP($C71,D!$K:$R,3,),"")</f>
        <v/>
      </c>
      <c r="F71" s="44" t="str">
        <f>IFERROR(VLOOKUP($C71,D!$K:$R,7,),"")</f>
        <v/>
      </c>
      <c r="G71" s="44" t="str">
        <f>IFERROR(VLOOKUP($C71,D!$K:$R,8,),"")</f>
        <v/>
      </c>
    </row>
    <row r="72" spans="1:7" x14ac:dyDescent="0.8">
      <c r="A72" s="43">
        <f t="shared" si="1"/>
        <v>70</v>
      </c>
      <c r="B72" s="43" t="str">
        <f>IFERROR(VLOOKUP($C72,D!$K:$Y,15,),"")</f>
        <v/>
      </c>
      <c r="C72" s="45" t="str">
        <f>IFERROR(VLOOKUP($C$1&amp;$A72,D!$B:$K,10,FALSE),"")</f>
        <v/>
      </c>
      <c r="D72" s="43" t="str">
        <f>IFERROR(VLOOKUP(C72,D!K:R,5,),"")</f>
        <v/>
      </c>
      <c r="E72" s="43" t="str">
        <f>IFERROR(VLOOKUP($C72,D!$K:$R,3,),"")</f>
        <v/>
      </c>
      <c r="F72" s="44" t="str">
        <f>IFERROR(VLOOKUP($C72,D!$K:$R,7,),"")</f>
        <v/>
      </c>
      <c r="G72" s="44" t="str">
        <f>IFERROR(VLOOKUP($C72,D!$K:$R,8,),"")</f>
        <v/>
      </c>
    </row>
    <row r="73" spans="1:7" x14ac:dyDescent="0.8">
      <c r="A73" s="43">
        <f t="shared" si="1"/>
        <v>71</v>
      </c>
      <c r="B73" s="43" t="str">
        <f>IFERROR(VLOOKUP($C73,D!$K:$Y,15,),"")</f>
        <v/>
      </c>
      <c r="C73" s="45" t="str">
        <f>IFERROR(VLOOKUP($C$1&amp;$A73,D!$B:$K,10,FALSE),"")</f>
        <v/>
      </c>
      <c r="D73" s="43" t="str">
        <f>IFERROR(VLOOKUP(C73,D!K:R,5,),"")</f>
        <v/>
      </c>
      <c r="E73" s="43" t="str">
        <f>IFERROR(VLOOKUP($C73,D!$K:$R,3,),"")</f>
        <v/>
      </c>
      <c r="F73" s="44" t="str">
        <f>IFERROR(VLOOKUP($C73,D!$K:$R,7,),"")</f>
        <v/>
      </c>
      <c r="G73" s="44" t="str">
        <f>IFERROR(VLOOKUP($C73,D!$K:$R,8,),"")</f>
        <v/>
      </c>
    </row>
    <row r="74" spans="1:7" x14ac:dyDescent="0.8">
      <c r="A74" s="43">
        <f t="shared" si="1"/>
        <v>72</v>
      </c>
      <c r="B74" s="43" t="str">
        <f>IFERROR(VLOOKUP($C74,D!$K:$Y,15,),"")</f>
        <v/>
      </c>
      <c r="C74" s="45" t="str">
        <f>IFERROR(VLOOKUP($C$1&amp;$A74,D!$B:$K,10,FALSE),"")</f>
        <v/>
      </c>
      <c r="D74" s="43" t="str">
        <f>IFERROR(VLOOKUP(C74,D!K:R,5,),"")</f>
        <v/>
      </c>
      <c r="E74" s="43" t="str">
        <f>IFERROR(VLOOKUP($C74,D!$K:$R,3,),"")</f>
        <v/>
      </c>
      <c r="F74" s="44" t="str">
        <f>IFERROR(VLOOKUP($C74,D!$K:$R,7,),"")</f>
        <v/>
      </c>
      <c r="G74" s="44" t="str">
        <f>IFERROR(VLOOKUP($C74,D!$K:$R,8,),"")</f>
        <v/>
      </c>
    </row>
    <row r="75" spans="1:7" x14ac:dyDescent="0.8">
      <c r="A75" s="43">
        <f t="shared" si="1"/>
        <v>73</v>
      </c>
      <c r="B75" s="43" t="str">
        <f>IFERROR(VLOOKUP($C75,D!$K:$Y,15,),"")</f>
        <v/>
      </c>
      <c r="C75" s="45" t="str">
        <f>IFERROR(VLOOKUP($C$1&amp;$A75,D!$B:$K,10,FALSE),"")</f>
        <v/>
      </c>
      <c r="D75" s="43" t="str">
        <f>IFERROR(VLOOKUP(C75,D!K:R,5,),"")</f>
        <v/>
      </c>
      <c r="E75" s="43" t="str">
        <f>IFERROR(VLOOKUP($C75,D!$K:$R,3,),"")</f>
        <v/>
      </c>
      <c r="F75" s="44" t="str">
        <f>IFERROR(VLOOKUP($C75,D!$K:$R,7,),"")</f>
        <v/>
      </c>
      <c r="G75" s="44" t="str">
        <f>IFERROR(VLOOKUP($C75,D!$K:$R,8,),"")</f>
        <v/>
      </c>
    </row>
    <row r="76" spans="1:7" x14ac:dyDescent="0.8">
      <c r="A76" s="43">
        <f t="shared" si="1"/>
        <v>74</v>
      </c>
      <c r="B76" s="43" t="str">
        <f>IFERROR(VLOOKUP($C76,D!$K:$Y,15,),"")</f>
        <v/>
      </c>
      <c r="C76" s="45" t="str">
        <f>IFERROR(VLOOKUP($C$1&amp;$A76,D!$B:$K,10,FALSE),"")</f>
        <v/>
      </c>
      <c r="D76" s="43" t="str">
        <f>IFERROR(VLOOKUP(C76,D!K:R,5,),"")</f>
        <v/>
      </c>
      <c r="E76" s="43" t="str">
        <f>IFERROR(VLOOKUP($C76,D!$K:$R,3,),"")</f>
        <v/>
      </c>
      <c r="F76" s="44" t="str">
        <f>IFERROR(VLOOKUP($C76,D!$K:$R,7,),"")</f>
        <v/>
      </c>
      <c r="G76" s="44" t="str">
        <f>IFERROR(VLOOKUP($C76,D!$K:$R,8,),"")</f>
        <v/>
      </c>
    </row>
    <row r="77" spans="1:7" x14ac:dyDescent="0.8">
      <c r="A77" s="43">
        <f t="shared" si="1"/>
        <v>75</v>
      </c>
      <c r="B77" s="43" t="str">
        <f>IFERROR(VLOOKUP($C77,D!$K:$Y,15,),"")</f>
        <v/>
      </c>
      <c r="C77" s="45" t="str">
        <f>IFERROR(VLOOKUP($C$1&amp;$A77,D!$B:$K,10,FALSE),"")</f>
        <v/>
      </c>
      <c r="D77" s="43" t="str">
        <f>IFERROR(VLOOKUP(C77,D!K:R,5,),"")</f>
        <v/>
      </c>
      <c r="E77" s="43" t="str">
        <f>IFERROR(VLOOKUP($C77,D!$K:$R,3,),"")</f>
        <v/>
      </c>
      <c r="F77" s="44" t="str">
        <f>IFERROR(VLOOKUP($C77,D!$K:$R,7,),"")</f>
        <v/>
      </c>
      <c r="G77" s="44" t="str">
        <f>IFERROR(VLOOKUP($C77,D!$K:$R,8,),"")</f>
        <v/>
      </c>
    </row>
    <row r="78" spans="1:7" x14ac:dyDescent="0.8">
      <c r="A78" s="43">
        <f t="shared" si="1"/>
        <v>76</v>
      </c>
      <c r="B78" s="43" t="str">
        <f>IFERROR(VLOOKUP($C78,D!$K:$Y,15,),"")</f>
        <v/>
      </c>
      <c r="C78" s="45" t="str">
        <f>IFERROR(VLOOKUP($C$1&amp;$A78,D!$B:$K,10,FALSE),"")</f>
        <v/>
      </c>
      <c r="D78" s="43" t="str">
        <f>IFERROR(VLOOKUP(C78,D!K:R,5,),"")</f>
        <v/>
      </c>
      <c r="E78" s="43" t="str">
        <f>IFERROR(VLOOKUP($C78,D!$K:$R,3,),"")</f>
        <v/>
      </c>
      <c r="F78" s="44" t="str">
        <f>IFERROR(VLOOKUP($C78,D!$K:$R,7,),"")</f>
        <v/>
      </c>
      <c r="G78" s="44" t="str">
        <f>IFERROR(VLOOKUP($C78,D!$K:$R,8,),"")</f>
        <v/>
      </c>
    </row>
    <row r="79" spans="1:7" x14ac:dyDescent="0.8">
      <c r="A79" s="43">
        <f t="shared" si="1"/>
        <v>77</v>
      </c>
      <c r="B79" s="43" t="str">
        <f>IFERROR(VLOOKUP($C79,D!$K:$Y,15,),"")</f>
        <v/>
      </c>
      <c r="C79" s="45" t="str">
        <f>IFERROR(VLOOKUP($C$1&amp;$A79,D!$B:$K,10,FALSE),"")</f>
        <v/>
      </c>
      <c r="D79" s="43" t="str">
        <f>IFERROR(VLOOKUP(C79,D!K:R,5,),"")</f>
        <v/>
      </c>
      <c r="E79" s="43" t="str">
        <f>IFERROR(VLOOKUP($C79,D!$K:$R,3,),"")</f>
        <v/>
      </c>
      <c r="F79" s="44" t="str">
        <f>IFERROR(VLOOKUP($C79,D!$K:$R,7,),"")</f>
        <v/>
      </c>
      <c r="G79" s="44" t="str">
        <f>IFERROR(VLOOKUP($C79,D!$K:$R,8,),"")</f>
        <v/>
      </c>
    </row>
    <row r="80" spans="1:7" x14ac:dyDescent="0.8">
      <c r="A80" s="43">
        <f t="shared" si="1"/>
        <v>78</v>
      </c>
      <c r="B80" s="43" t="str">
        <f>IFERROR(VLOOKUP($C80,D!$K:$Y,15,),"")</f>
        <v/>
      </c>
      <c r="C80" s="45" t="str">
        <f>IFERROR(VLOOKUP($C$1&amp;$A80,D!$B:$K,10,FALSE),"")</f>
        <v/>
      </c>
      <c r="D80" s="43" t="str">
        <f>IFERROR(VLOOKUP(C80,D!K:R,5,),"")</f>
        <v/>
      </c>
      <c r="E80" s="43" t="str">
        <f>IFERROR(VLOOKUP($C80,D!$K:$R,3,),"")</f>
        <v/>
      </c>
      <c r="F80" s="44" t="str">
        <f>IFERROR(VLOOKUP($C80,D!$K:$R,7,),"")</f>
        <v/>
      </c>
      <c r="G80" s="44" t="str">
        <f>IFERROR(VLOOKUP($C80,D!$K:$R,8,),"")</f>
        <v/>
      </c>
    </row>
    <row r="81" spans="1:7" x14ac:dyDescent="0.8">
      <c r="A81" s="43">
        <f t="shared" si="1"/>
        <v>79</v>
      </c>
      <c r="B81" s="43" t="str">
        <f>IFERROR(VLOOKUP($C81,D!$K:$Y,15,),"")</f>
        <v/>
      </c>
      <c r="C81" s="45" t="str">
        <f>IFERROR(VLOOKUP($C$1&amp;$A81,D!$B:$K,10,FALSE),"")</f>
        <v/>
      </c>
      <c r="D81" s="43" t="str">
        <f>IFERROR(VLOOKUP(C81,D!K:R,5,),"")</f>
        <v/>
      </c>
      <c r="E81" s="43" t="str">
        <f>IFERROR(VLOOKUP($C81,D!$K:$R,3,),"")</f>
        <v/>
      </c>
      <c r="F81" s="44" t="str">
        <f>IFERROR(VLOOKUP($C81,D!$K:$R,7,),"")</f>
        <v/>
      </c>
      <c r="G81" s="44" t="str">
        <f>IFERROR(VLOOKUP($C81,D!$K:$R,8,),"")</f>
        <v/>
      </c>
    </row>
    <row r="82" spans="1:7" x14ac:dyDescent="0.8">
      <c r="A82" s="43">
        <f t="shared" si="1"/>
        <v>80</v>
      </c>
      <c r="B82" s="43" t="str">
        <f>IFERROR(VLOOKUP($C82,D!$K:$Y,15,),"")</f>
        <v/>
      </c>
      <c r="C82" s="45" t="str">
        <f>IFERROR(VLOOKUP($C$1&amp;$A82,D!$B:$K,10,FALSE),"")</f>
        <v/>
      </c>
      <c r="D82" s="43" t="str">
        <f>IFERROR(VLOOKUP(C82,D!K:R,5,),"")</f>
        <v/>
      </c>
      <c r="E82" s="43" t="str">
        <f>IFERROR(VLOOKUP($C82,D!$K:$R,3,),"")</f>
        <v/>
      </c>
      <c r="F82" s="44" t="str">
        <f>IFERROR(VLOOKUP($C82,D!$K:$R,7,),"")</f>
        <v/>
      </c>
      <c r="G82" s="44" t="str">
        <f>IFERROR(VLOOKUP($C82,D!$K:$R,8,),"")</f>
        <v/>
      </c>
    </row>
    <row r="83" spans="1:7" x14ac:dyDescent="0.8">
      <c r="A83" s="43">
        <f t="shared" si="1"/>
        <v>81</v>
      </c>
      <c r="B83" s="43" t="str">
        <f>IFERROR(VLOOKUP($C83,D!$K:$Y,15,),"")</f>
        <v/>
      </c>
      <c r="C83" s="45" t="str">
        <f>IFERROR(VLOOKUP($C$1&amp;$A83,D!$B:$K,10,FALSE),"")</f>
        <v/>
      </c>
      <c r="D83" s="43" t="str">
        <f>IFERROR(VLOOKUP(C83,D!K:R,5,),"")</f>
        <v/>
      </c>
      <c r="E83" s="43" t="str">
        <f>IFERROR(VLOOKUP($C83,D!$K:$R,3,),"")</f>
        <v/>
      </c>
      <c r="F83" s="44" t="str">
        <f>IFERROR(VLOOKUP($C83,D!$K:$R,7,),"")</f>
        <v/>
      </c>
      <c r="G83" s="44" t="str">
        <f>IFERROR(VLOOKUP($C83,D!$K:$R,8,),"")</f>
        <v/>
      </c>
    </row>
    <row r="84" spans="1:7" x14ac:dyDescent="0.8">
      <c r="A84" s="43">
        <f t="shared" si="1"/>
        <v>82</v>
      </c>
      <c r="B84" s="43" t="str">
        <f>IFERROR(VLOOKUP($C84,D!$K:$Y,15,),"")</f>
        <v/>
      </c>
      <c r="C84" s="45" t="str">
        <f>IFERROR(VLOOKUP($C$1&amp;$A84,D!$B:$K,10,FALSE),"")</f>
        <v/>
      </c>
      <c r="D84" s="43" t="str">
        <f>IFERROR(VLOOKUP(C84,D!K:R,5,),"")</f>
        <v/>
      </c>
      <c r="E84" s="43" t="str">
        <f>IFERROR(VLOOKUP($C84,D!$K:$R,3,),"")</f>
        <v/>
      </c>
      <c r="F84" s="44" t="str">
        <f>IFERROR(VLOOKUP($C84,D!$K:$R,7,),"")</f>
        <v/>
      </c>
      <c r="G84" s="44" t="str">
        <f>IFERROR(VLOOKUP($C84,D!$K:$R,8,),"")</f>
        <v/>
      </c>
    </row>
    <row r="85" spans="1:7" x14ac:dyDescent="0.8">
      <c r="A85" s="43">
        <f t="shared" si="1"/>
        <v>83</v>
      </c>
      <c r="B85" s="43" t="str">
        <f>IFERROR(VLOOKUP($C85,D!$K:$Y,15,),"")</f>
        <v/>
      </c>
      <c r="C85" s="45" t="str">
        <f>IFERROR(VLOOKUP($C$1&amp;$A85,D!$B:$K,10,FALSE),"")</f>
        <v/>
      </c>
      <c r="D85" s="43" t="str">
        <f>IFERROR(VLOOKUP(C85,D!K:R,5,),"")</f>
        <v/>
      </c>
      <c r="E85" s="43" t="str">
        <f>IFERROR(VLOOKUP($C85,D!$K:$R,3,),"")</f>
        <v/>
      </c>
      <c r="F85" s="44" t="str">
        <f>IFERROR(VLOOKUP($C85,D!$K:$R,7,),"")</f>
        <v/>
      </c>
      <c r="G85" s="44" t="str">
        <f>IFERROR(VLOOKUP($C85,D!$K:$R,8,),"")</f>
        <v/>
      </c>
    </row>
    <row r="86" spans="1:7" x14ac:dyDescent="0.8">
      <c r="A86" s="43">
        <f t="shared" si="1"/>
        <v>84</v>
      </c>
      <c r="B86" s="43" t="str">
        <f>IFERROR(VLOOKUP($C86,D!$K:$Y,15,),"")</f>
        <v/>
      </c>
      <c r="C86" s="45" t="str">
        <f>IFERROR(VLOOKUP($C$1&amp;$A86,D!$B:$K,10,FALSE),"")</f>
        <v/>
      </c>
      <c r="D86" s="43" t="str">
        <f>IFERROR(VLOOKUP(C86,D!K:R,5,),"")</f>
        <v/>
      </c>
      <c r="E86" s="43" t="str">
        <f>IFERROR(VLOOKUP($C86,D!$K:$R,3,),"")</f>
        <v/>
      </c>
      <c r="F86" s="44" t="str">
        <f>IFERROR(VLOOKUP($C86,D!$K:$R,7,),"")</f>
        <v/>
      </c>
      <c r="G86" s="44" t="str">
        <f>IFERROR(VLOOKUP($C86,D!$K:$R,8,),"")</f>
        <v/>
      </c>
    </row>
    <row r="87" spans="1:7" x14ac:dyDescent="0.8">
      <c r="A87" s="43">
        <f t="shared" si="1"/>
        <v>85</v>
      </c>
      <c r="B87" s="43" t="str">
        <f>IFERROR(VLOOKUP($C87,D!$K:$Y,15,),"")</f>
        <v/>
      </c>
      <c r="C87" s="45" t="str">
        <f>IFERROR(VLOOKUP($C$1&amp;$A87,D!$B:$K,10,FALSE),"")</f>
        <v/>
      </c>
      <c r="D87" s="43" t="str">
        <f>IFERROR(VLOOKUP(C87,D!K:R,5,),"")</f>
        <v/>
      </c>
      <c r="E87" s="43" t="str">
        <f>IFERROR(VLOOKUP($C87,D!$K:$R,3,),"")</f>
        <v/>
      </c>
      <c r="F87" s="44" t="str">
        <f>IFERROR(VLOOKUP($C87,D!$K:$R,7,),"")</f>
        <v/>
      </c>
      <c r="G87" s="44" t="str">
        <f>IFERROR(VLOOKUP($C87,D!$K:$R,8,),"")</f>
        <v/>
      </c>
    </row>
    <row r="88" spans="1:7" x14ac:dyDescent="0.8">
      <c r="A88" s="43">
        <f t="shared" si="1"/>
        <v>86</v>
      </c>
      <c r="B88" s="43" t="str">
        <f>IFERROR(VLOOKUP($C88,D!$K:$Y,15,),"")</f>
        <v/>
      </c>
      <c r="C88" s="45" t="str">
        <f>IFERROR(VLOOKUP($C$1&amp;$A88,D!$B:$K,10,FALSE),"")</f>
        <v/>
      </c>
      <c r="D88" s="43" t="str">
        <f>IFERROR(VLOOKUP(C88,D!K:R,5,),"")</f>
        <v/>
      </c>
      <c r="E88" s="43" t="str">
        <f>IFERROR(VLOOKUP($C88,D!$K:$R,3,),"")</f>
        <v/>
      </c>
      <c r="F88" s="44" t="str">
        <f>IFERROR(VLOOKUP($C88,D!$K:$R,7,),"")</f>
        <v/>
      </c>
      <c r="G88" s="44" t="str">
        <f>IFERROR(VLOOKUP($C88,D!$K:$R,8,),"")</f>
        <v/>
      </c>
    </row>
    <row r="89" spans="1:7" x14ac:dyDescent="0.8">
      <c r="A89" s="43">
        <f t="shared" si="1"/>
        <v>87</v>
      </c>
      <c r="B89" s="43" t="str">
        <f>IFERROR(VLOOKUP($C89,D!$K:$Y,15,),"")</f>
        <v/>
      </c>
      <c r="C89" s="45" t="str">
        <f>IFERROR(VLOOKUP($C$1&amp;$A89,D!$B:$K,10,FALSE),"")</f>
        <v/>
      </c>
      <c r="D89" s="43" t="str">
        <f>IFERROR(VLOOKUP(C89,D!K:R,5,),"")</f>
        <v/>
      </c>
      <c r="E89" s="43" t="str">
        <f>IFERROR(VLOOKUP($C89,D!$K:$R,3,),"")</f>
        <v/>
      </c>
      <c r="F89" s="44" t="str">
        <f>IFERROR(VLOOKUP($C89,D!$K:$R,7,),"")</f>
        <v/>
      </c>
      <c r="G89" s="44" t="str">
        <f>IFERROR(VLOOKUP($C89,D!$K:$R,8,),"")</f>
        <v/>
      </c>
    </row>
    <row r="90" spans="1:7" x14ac:dyDescent="0.8">
      <c r="A90" s="43">
        <f t="shared" si="1"/>
        <v>88</v>
      </c>
      <c r="B90" s="43" t="str">
        <f>IFERROR(VLOOKUP($C90,D!$K:$Y,15,),"")</f>
        <v/>
      </c>
      <c r="C90" s="45" t="str">
        <f>IFERROR(VLOOKUP($C$1&amp;$A90,D!$B:$K,10,FALSE),"")</f>
        <v/>
      </c>
      <c r="D90" s="43" t="str">
        <f>IFERROR(VLOOKUP(C90,D!K:R,5,),"")</f>
        <v/>
      </c>
      <c r="E90" s="43" t="str">
        <f>IFERROR(VLOOKUP($C90,D!$K:$R,3,),"")</f>
        <v/>
      </c>
      <c r="F90" s="44" t="str">
        <f>IFERROR(VLOOKUP($C90,D!$K:$R,7,),"")</f>
        <v/>
      </c>
      <c r="G90" s="44" t="str">
        <f>IFERROR(VLOOKUP($C90,D!$K:$R,8,),"")</f>
        <v/>
      </c>
    </row>
    <row r="91" spans="1:7" x14ac:dyDescent="0.8">
      <c r="A91" s="43">
        <f t="shared" si="1"/>
        <v>89</v>
      </c>
      <c r="B91" s="43" t="str">
        <f>IFERROR(VLOOKUP($C91,D!$K:$Y,15,),"")</f>
        <v/>
      </c>
      <c r="C91" s="45" t="str">
        <f>IFERROR(VLOOKUP($C$1&amp;$A91,D!$B:$K,10,FALSE),"")</f>
        <v/>
      </c>
      <c r="D91" s="43" t="str">
        <f>IFERROR(VLOOKUP(C91,D!K:R,5,),"")</f>
        <v/>
      </c>
      <c r="E91" s="43" t="str">
        <f>IFERROR(VLOOKUP($C91,D!$K:$R,3,),"")</f>
        <v/>
      </c>
      <c r="F91" s="44" t="str">
        <f>IFERROR(VLOOKUP($C91,D!$K:$R,7,),"")</f>
        <v/>
      </c>
      <c r="G91" s="44" t="str">
        <f>IFERROR(VLOOKUP($C91,D!$K:$R,8,),"")</f>
        <v/>
      </c>
    </row>
    <row r="92" spans="1:7" x14ac:dyDescent="0.8">
      <c r="A92" s="43">
        <f t="shared" si="1"/>
        <v>90</v>
      </c>
      <c r="B92" s="43" t="str">
        <f>IFERROR(VLOOKUP($C92,D!$K:$Y,15,),"")</f>
        <v/>
      </c>
      <c r="C92" s="45" t="str">
        <f>IFERROR(VLOOKUP($C$1&amp;$A92,D!$B:$K,10,FALSE),"")</f>
        <v/>
      </c>
      <c r="D92" s="43" t="str">
        <f>IFERROR(VLOOKUP(C92,D!K:R,5,),"")</f>
        <v/>
      </c>
      <c r="E92" s="43" t="str">
        <f>IFERROR(VLOOKUP($C92,D!$K:$R,3,),"")</f>
        <v/>
      </c>
      <c r="F92" s="44" t="str">
        <f>IFERROR(VLOOKUP($C92,D!$K:$R,7,),"")</f>
        <v/>
      </c>
      <c r="G92" s="44" t="str">
        <f>IFERROR(VLOOKUP($C92,D!$K:$R,8,),"")</f>
        <v/>
      </c>
    </row>
    <row r="93" spans="1:7" x14ac:dyDescent="0.8">
      <c r="A93" s="43">
        <f t="shared" si="1"/>
        <v>91</v>
      </c>
      <c r="B93" s="43" t="str">
        <f>IFERROR(VLOOKUP($C93,D!$K:$Y,15,),"")</f>
        <v/>
      </c>
      <c r="C93" s="45" t="str">
        <f>IFERROR(VLOOKUP($C$1&amp;$A93,D!$B:$K,10,FALSE),"")</f>
        <v/>
      </c>
      <c r="D93" s="43" t="str">
        <f>IFERROR(VLOOKUP(C93,D!K:R,5,),"")</f>
        <v/>
      </c>
      <c r="E93" s="43" t="str">
        <f>IFERROR(VLOOKUP($C93,D!$K:$R,3,),"")</f>
        <v/>
      </c>
      <c r="F93" s="44" t="str">
        <f>IFERROR(VLOOKUP($C93,D!$K:$R,7,),"")</f>
        <v/>
      </c>
      <c r="G93" s="44" t="str">
        <f>IFERROR(VLOOKUP($C93,D!$K:$R,8,),"")</f>
        <v/>
      </c>
    </row>
    <row r="94" spans="1:7" x14ac:dyDescent="0.8">
      <c r="A94" s="43">
        <f t="shared" si="1"/>
        <v>92</v>
      </c>
      <c r="B94" s="43" t="str">
        <f>IFERROR(VLOOKUP($C94,D!$K:$Y,15,),"")</f>
        <v/>
      </c>
      <c r="C94" s="45" t="str">
        <f>IFERROR(VLOOKUP($C$1&amp;$A94,D!$B:$K,10,FALSE),"")</f>
        <v/>
      </c>
      <c r="D94" s="43" t="str">
        <f>IFERROR(VLOOKUP(C94,D!K:R,5,),"")</f>
        <v/>
      </c>
      <c r="E94" s="43" t="str">
        <f>IFERROR(VLOOKUP($C94,D!$K:$R,3,),"")</f>
        <v/>
      </c>
      <c r="F94" s="44" t="str">
        <f>IFERROR(VLOOKUP($C94,D!$K:$R,7,),"")</f>
        <v/>
      </c>
      <c r="G94" s="44" t="str">
        <f>IFERROR(VLOOKUP($C94,D!$K:$R,8,),"")</f>
        <v/>
      </c>
    </row>
    <row r="95" spans="1:7" x14ac:dyDescent="0.8">
      <c r="A95" s="43">
        <f t="shared" si="1"/>
        <v>93</v>
      </c>
      <c r="B95" s="43" t="str">
        <f>IFERROR(VLOOKUP($C95,D!$K:$Y,15,),"")</f>
        <v/>
      </c>
      <c r="C95" s="45" t="str">
        <f>IFERROR(VLOOKUP($C$1&amp;$A95,D!$B:$K,10,FALSE),"")</f>
        <v/>
      </c>
      <c r="D95" s="43" t="str">
        <f>IFERROR(VLOOKUP(C95,D!K:R,5,),"")</f>
        <v/>
      </c>
      <c r="E95" s="43" t="str">
        <f>IFERROR(VLOOKUP($C95,D!$K:$R,3,),"")</f>
        <v/>
      </c>
      <c r="F95" s="44" t="str">
        <f>IFERROR(VLOOKUP($C95,D!$K:$R,7,),"")</f>
        <v/>
      </c>
      <c r="G95" s="44" t="str">
        <f>IFERROR(VLOOKUP($C95,D!$K:$R,8,),"")</f>
        <v/>
      </c>
    </row>
    <row r="96" spans="1:7" x14ac:dyDescent="0.8">
      <c r="A96" s="43">
        <f t="shared" si="1"/>
        <v>94</v>
      </c>
      <c r="B96" s="43" t="str">
        <f>IFERROR(VLOOKUP($C96,D!$K:$Y,15,),"")</f>
        <v/>
      </c>
      <c r="C96" s="45" t="str">
        <f>IFERROR(VLOOKUP($C$1&amp;$A96,D!$B:$K,10,FALSE),"")</f>
        <v/>
      </c>
      <c r="D96" s="43" t="str">
        <f>IFERROR(VLOOKUP(C96,D!K:R,5,),"")</f>
        <v/>
      </c>
      <c r="E96" s="43" t="str">
        <f>IFERROR(VLOOKUP($C96,D!$K:$R,3,),"")</f>
        <v/>
      </c>
      <c r="F96" s="44" t="str">
        <f>IFERROR(VLOOKUP($C96,D!$K:$R,7,),"")</f>
        <v/>
      </c>
      <c r="G96" s="44" t="str">
        <f>IFERROR(VLOOKUP($C96,D!$K:$R,8,),"")</f>
        <v/>
      </c>
    </row>
    <row r="97" spans="1:7" x14ac:dyDescent="0.8">
      <c r="A97" s="43">
        <f t="shared" si="1"/>
        <v>95</v>
      </c>
      <c r="B97" s="43" t="str">
        <f>IFERROR(VLOOKUP($C97,D!$K:$Y,15,),"")</f>
        <v/>
      </c>
      <c r="C97" s="45" t="str">
        <f>IFERROR(VLOOKUP($C$1&amp;$A97,D!$B:$K,10,FALSE),"")</f>
        <v/>
      </c>
      <c r="D97" s="43" t="str">
        <f>IFERROR(VLOOKUP(C97,D!K:R,5,),"")</f>
        <v/>
      </c>
      <c r="E97" s="43" t="str">
        <f>IFERROR(VLOOKUP($C97,D!$K:$R,3,),"")</f>
        <v/>
      </c>
      <c r="F97" s="44" t="str">
        <f>IFERROR(VLOOKUP($C97,D!$K:$R,7,),"")</f>
        <v/>
      </c>
      <c r="G97" s="44" t="str">
        <f>IFERROR(VLOOKUP($C97,D!$K:$R,8,),"")</f>
        <v/>
      </c>
    </row>
    <row r="98" spans="1:7" x14ac:dyDescent="0.8">
      <c r="A98" s="43">
        <f t="shared" si="1"/>
        <v>96</v>
      </c>
      <c r="B98" s="43" t="str">
        <f>IFERROR(VLOOKUP($C98,D!$K:$Y,15,),"")</f>
        <v/>
      </c>
      <c r="C98" s="45" t="str">
        <f>IFERROR(VLOOKUP($C$1&amp;$A98,D!$B:$K,10,FALSE),"")</f>
        <v/>
      </c>
      <c r="D98" s="43" t="str">
        <f>IFERROR(VLOOKUP(C98,D!K:R,5,),"")</f>
        <v/>
      </c>
      <c r="E98" s="43" t="str">
        <f>IFERROR(VLOOKUP($C98,D!$K:$R,3,),"")</f>
        <v/>
      </c>
      <c r="F98" s="44" t="str">
        <f>IFERROR(VLOOKUP($C98,D!$K:$R,7,),"")</f>
        <v/>
      </c>
      <c r="G98" s="44" t="str">
        <f>IFERROR(VLOOKUP($C98,D!$K:$R,8,),"")</f>
        <v/>
      </c>
    </row>
    <row r="99" spans="1:7" x14ac:dyDescent="0.8">
      <c r="A99" s="43">
        <f t="shared" si="1"/>
        <v>97</v>
      </c>
      <c r="B99" s="43" t="str">
        <f>IFERROR(VLOOKUP($C99,D!$K:$Y,15,),"")</f>
        <v/>
      </c>
      <c r="C99" s="45" t="str">
        <f>IFERROR(VLOOKUP($C$1&amp;$A99,D!$B:$K,10,FALSE),"")</f>
        <v/>
      </c>
      <c r="D99" s="43" t="str">
        <f>IFERROR(VLOOKUP(C99,D!K:R,5,),"")</f>
        <v/>
      </c>
      <c r="E99" s="43" t="str">
        <f>IFERROR(VLOOKUP($C99,D!$K:$R,3,),"")</f>
        <v/>
      </c>
      <c r="F99" s="44" t="str">
        <f>IFERROR(VLOOKUP($C99,D!$K:$R,7,),"")</f>
        <v/>
      </c>
      <c r="G99" s="44" t="str">
        <f>IFERROR(VLOOKUP($C99,D!$K:$R,8,),"")</f>
        <v/>
      </c>
    </row>
    <row r="100" spans="1:7" x14ac:dyDescent="0.8">
      <c r="A100" s="43">
        <f t="shared" si="1"/>
        <v>98</v>
      </c>
      <c r="B100" s="43" t="str">
        <f>IFERROR(VLOOKUP($C100,D!$K:$Y,15,),"")</f>
        <v/>
      </c>
      <c r="C100" s="45" t="str">
        <f>IFERROR(VLOOKUP($C$1&amp;$A100,D!$B:$K,10,FALSE),"")</f>
        <v/>
      </c>
      <c r="D100" s="43" t="str">
        <f>IFERROR(VLOOKUP(C100,D!K:R,5,),"")</f>
        <v/>
      </c>
      <c r="E100" s="43" t="str">
        <f>IFERROR(VLOOKUP($C100,D!$K:$R,3,),"")</f>
        <v/>
      </c>
      <c r="F100" s="44" t="str">
        <f>IFERROR(VLOOKUP($C100,D!$K:$R,7,),"")</f>
        <v/>
      </c>
      <c r="G100" s="44" t="str">
        <f>IFERROR(VLOOKUP($C100,D!$K:$R,8,),"")</f>
        <v/>
      </c>
    </row>
    <row r="101" spans="1:7" x14ac:dyDescent="0.8">
      <c r="A101" s="43">
        <f t="shared" si="1"/>
        <v>99</v>
      </c>
      <c r="B101" s="43" t="str">
        <f>IFERROR(VLOOKUP($C101,D!$K:$Y,15,),"")</f>
        <v/>
      </c>
      <c r="C101" s="45" t="str">
        <f>IFERROR(VLOOKUP($C$1&amp;$A101,D!$B:$K,10,FALSE),"")</f>
        <v/>
      </c>
      <c r="D101" s="43" t="str">
        <f>IFERROR(VLOOKUP(C101,D!K:R,5,),"")</f>
        <v/>
      </c>
      <c r="E101" s="43" t="str">
        <f>IFERROR(VLOOKUP($C101,D!$K:$R,3,),"")</f>
        <v/>
      </c>
      <c r="F101" s="44" t="str">
        <f>IFERROR(VLOOKUP($C101,D!$K:$R,7,),"")</f>
        <v/>
      </c>
      <c r="G101" s="44" t="str">
        <f>IFERROR(VLOOKUP($C101,D!$K:$R,8,),"")</f>
        <v/>
      </c>
    </row>
    <row r="102" spans="1:7" x14ac:dyDescent="0.8">
      <c r="A102" s="43">
        <f t="shared" si="1"/>
        <v>100</v>
      </c>
      <c r="B102" s="43" t="str">
        <f>IFERROR(VLOOKUP($C102,D!$K:$Y,15,),"")</f>
        <v/>
      </c>
      <c r="C102" s="45" t="str">
        <f>IFERROR(VLOOKUP($C$1&amp;$A102,D!$B:$K,10,FALSE),"")</f>
        <v/>
      </c>
      <c r="D102" s="43" t="str">
        <f>IFERROR(VLOOKUP(C102,D!K:R,5,),"")</f>
        <v/>
      </c>
      <c r="E102" s="43" t="str">
        <f>IFERROR(VLOOKUP($C102,D!$K:$R,3,),"")</f>
        <v/>
      </c>
      <c r="F102" s="44" t="str">
        <f>IFERROR(VLOOKUP($C102,D!$K:$R,7,),"")</f>
        <v/>
      </c>
      <c r="G102" s="44" t="str">
        <f>IFERROR(VLOOKUP($C102,D!$K:$R,8,),"")</f>
        <v/>
      </c>
    </row>
    <row r="103" spans="1:7" x14ac:dyDescent="0.8">
      <c r="A103" s="43">
        <f t="shared" si="1"/>
        <v>101</v>
      </c>
      <c r="B103" s="43" t="str">
        <f>IFERROR(VLOOKUP($C103,D!$K:$Y,15,),"")</f>
        <v/>
      </c>
      <c r="C103" s="45" t="str">
        <f>IFERROR(VLOOKUP($C$1&amp;$A103,D!$B:$K,10,FALSE),"")</f>
        <v/>
      </c>
      <c r="D103" s="43" t="str">
        <f>IFERROR(VLOOKUP(C103,D!K:R,5,),"")</f>
        <v/>
      </c>
      <c r="E103" s="43" t="str">
        <f>IFERROR(VLOOKUP($C103,D!$K:$R,3,),"")</f>
        <v/>
      </c>
      <c r="F103" s="44" t="str">
        <f>IFERROR(VLOOKUP($C103,D!$K:$R,7,),"")</f>
        <v/>
      </c>
      <c r="G103" s="44" t="str">
        <f>IFERROR(VLOOKUP($C103,D!$K:$R,8,),"")</f>
        <v/>
      </c>
    </row>
    <row r="104" spans="1:7" x14ac:dyDescent="0.8">
      <c r="A104" s="43">
        <f t="shared" si="1"/>
        <v>102</v>
      </c>
      <c r="B104" s="43" t="str">
        <f>IFERROR(VLOOKUP($C104,D!$K:$Y,15,),"")</f>
        <v/>
      </c>
      <c r="C104" s="45" t="str">
        <f>IFERROR(VLOOKUP($C$1&amp;$A104,D!$B:$K,10,FALSE),"")</f>
        <v/>
      </c>
      <c r="D104" s="43" t="str">
        <f>IFERROR(VLOOKUP(C104,D!K:R,5,),"")</f>
        <v/>
      </c>
      <c r="E104" s="43" t="str">
        <f>IFERROR(VLOOKUP($C104,D!$K:$R,3,),"")</f>
        <v/>
      </c>
      <c r="F104" s="44" t="str">
        <f>IFERROR(VLOOKUP($C104,D!$K:$R,7,),"")</f>
        <v/>
      </c>
      <c r="G104" s="44" t="str">
        <f>IFERROR(VLOOKUP($C104,D!$K:$R,8,),"")</f>
        <v/>
      </c>
    </row>
    <row r="105" spans="1:7" x14ac:dyDescent="0.8">
      <c r="A105" s="43">
        <f t="shared" si="1"/>
        <v>103</v>
      </c>
      <c r="B105" s="43" t="str">
        <f>IFERROR(VLOOKUP($C105,D!$K:$Y,15,),"")</f>
        <v/>
      </c>
      <c r="C105" s="45" t="str">
        <f>IFERROR(VLOOKUP($C$1&amp;$A105,D!$B:$K,10,FALSE),"")</f>
        <v/>
      </c>
      <c r="D105" s="43" t="str">
        <f>IFERROR(VLOOKUP(C105,D!K:R,5,),"")</f>
        <v/>
      </c>
      <c r="E105" s="43" t="str">
        <f>IFERROR(VLOOKUP($C105,D!$K:$R,3,),"")</f>
        <v/>
      </c>
      <c r="F105" s="44" t="str">
        <f>IFERROR(VLOOKUP($C105,D!$K:$R,7,),"")</f>
        <v/>
      </c>
      <c r="G105" s="44" t="str">
        <f>IFERROR(VLOOKUP($C105,D!$K:$R,8,),"")</f>
        <v/>
      </c>
    </row>
    <row r="106" spans="1:7" x14ac:dyDescent="0.8">
      <c r="A106" s="43">
        <f t="shared" si="1"/>
        <v>104</v>
      </c>
      <c r="B106" s="43" t="str">
        <f>IFERROR(VLOOKUP($C106,D!$K:$Y,15,),"")</f>
        <v/>
      </c>
      <c r="C106" s="45" t="str">
        <f>IFERROR(VLOOKUP($C$1&amp;$A106,D!$B:$K,10,FALSE),"")</f>
        <v/>
      </c>
      <c r="D106" s="43" t="str">
        <f>IFERROR(VLOOKUP(C106,D!K:R,5,),"")</f>
        <v/>
      </c>
      <c r="E106" s="43" t="str">
        <f>IFERROR(VLOOKUP($C106,D!$K:$R,3,),"")</f>
        <v/>
      </c>
      <c r="F106" s="44" t="str">
        <f>IFERROR(VLOOKUP($C106,D!$K:$R,7,),"")</f>
        <v/>
      </c>
      <c r="G106" s="44" t="str">
        <f>IFERROR(VLOOKUP($C106,D!$K:$R,8,),"")</f>
        <v/>
      </c>
    </row>
    <row r="107" spans="1:7" x14ac:dyDescent="0.8">
      <c r="A107" s="43">
        <f t="shared" si="1"/>
        <v>105</v>
      </c>
      <c r="B107" s="43" t="str">
        <f>IFERROR(VLOOKUP($C107,D!$K:$Y,15,),"")</f>
        <v/>
      </c>
      <c r="C107" s="45" t="str">
        <f>IFERROR(VLOOKUP($C$1&amp;$A107,D!$B:$K,10,FALSE),"")</f>
        <v/>
      </c>
      <c r="D107" s="43" t="str">
        <f>IFERROR(VLOOKUP(C107,D!K:R,5,),"")</f>
        <v/>
      </c>
      <c r="E107" s="43" t="str">
        <f>IFERROR(VLOOKUP($C107,D!$K:$R,3,),"")</f>
        <v/>
      </c>
      <c r="F107" s="44" t="str">
        <f>IFERROR(VLOOKUP($C107,D!$K:$R,7,),"")</f>
        <v/>
      </c>
      <c r="G107" s="44" t="str">
        <f>IFERROR(VLOOKUP($C107,D!$K:$R,8,),"")</f>
        <v/>
      </c>
    </row>
    <row r="108" spans="1:7" x14ac:dyDescent="0.8">
      <c r="A108" s="43">
        <f t="shared" si="1"/>
        <v>106</v>
      </c>
      <c r="B108" s="43" t="str">
        <f>IFERROR(VLOOKUP($C108,D!$K:$Y,15,),"")</f>
        <v/>
      </c>
      <c r="C108" s="45" t="str">
        <f>IFERROR(VLOOKUP($C$1&amp;$A108,D!$B:$K,10,FALSE),"")</f>
        <v/>
      </c>
      <c r="D108" s="43" t="str">
        <f>IFERROR(VLOOKUP(C108,D!K:R,5,),"")</f>
        <v/>
      </c>
      <c r="E108" s="43" t="str">
        <f>IFERROR(VLOOKUP($C108,D!$K:$R,3,),"")</f>
        <v/>
      </c>
      <c r="F108" s="44" t="str">
        <f>IFERROR(VLOOKUP($C108,D!$K:$R,7,),"")</f>
        <v/>
      </c>
      <c r="G108" s="44" t="str">
        <f>IFERROR(VLOOKUP($C108,D!$K:$R,8,),"")</f>
        <v/>
      </c>
    </row>
    <row r="109" spans="1:7" x14ac:dyDescent="0.8">
      <c r="A109" s="43">
        <f t="shared" si="1"/>
        <v>107</v>
      </c>
      <c r="B109" s="43" t="str">
        <f>IFERROR(VLOOKUP($C109,D!$K:$Y,15,),"")</f>
        <v/>
      </c>
      <c r="C109" s="45" t="str">
        <f>IFERROR(VLOOKUP($C$1&amp;$A109,D!$B:$K,10,FALSE),"")</f>
        <v/>
      </c>
      <c r="D109" s="43" t="str">
        <f>IFERROR(VLOOKUP(C109,D!K:R,5,),"")</f>
        <v/>
      </c>
      <c r="E109" s="43" t="str">
        <f>IFERROR(VLOOKUP($C109,D!$K:$R,3,),"")</f>
        <v/>
      </c>
      <c r="F109" s="44" t="str">
        <f>IFERROR(VLOOKUP($C109,D!$K:$R,7,),"")</f>
        <v/>
      </c>
      <c r="G109" s="44" t="str">
        <f>IFERROR(VLOOKUP($C109,D!$K:$R,8,),"")</f>
        <v/>
      </c>
    </row>
    <row r="110" spans="1:7" x14ac:dyDescent="0.8">
      <c r="A110" s="43">
        <f t="shared" si="1"/>
        <v>108</v>
      </c>
      <c r="B110" s="43" t="str">
        <f>IFERROR(VLOOKUP($C110,D!$K:$Y,15,),"")</f>
        <v/>
      </c>
      <c r="C110" s="45" t="str">
        <f>IFERROR(VLOOKUP($C$1&amp;$A110,D!$B:$K,10,FALSE),"")</f>
        <v/>
      </c>
      <c r="D110" s="43" t="str">
        <f>IFERROR(VLOOKUP(C110,D!K:R,5,),"")</f>
        <v/>
      </c>
      <c r="E110" s="43" t="str">
        <f>IFERROR(VLOOKUP($C110,D!$K:$R,3,),"")</f>
        <v/>
      </c>
      <c r="F110" s="44" t="str">
        <f>IFERROR(VLOOKUP($C110,D!$K:$R,7,),"")</f>
        <v/>
      </c>
      <c r="G110" s="44" t="str">
        <f>IFERROR(VLOOKUP($C110,D!$K:$R,8,),"")</f>
        <v/>
      </c>
    </row>
    <row r="111" spans="1:7" x14ac:dyDescent="0.8">
      <c r="A111" s="43">
        <f t="shared" si="1"/>
        <v>109</v>
      </c>
      <c r="B111" s="43" t="str">
        <f>IFERROR(VLOOKUP($C111,D!$K:$Y,15,),"")</f>
        <v/>
      </c>
      <c r="C111" s="45" t="str">
        <f>IFERROR(VLOOKUP($C$1&amp;$A111,D!$B:$K,10,FALSE),"")</f>
        <v/>
      </c>
      <c r="D111" s="43" t="str">
        <f>IFERROR(VLOOKUP(C111,D!K:R,5,),"")</f>
        <v/>
      </c>
      <c r="E111" s="43" t="str">
        <f>IFERROR(VLOOKUP($C111,D!$K:$R,3,),"")</f>
        <v/>
      </c>
      <c r="F111" s="44" t="str">
        <f>IFERROR(VLOOKUP($C111,D!$K:$R,7,),"")</f>
        <v/>
      </c>
      <c r="G111" s="44" t="str">
        <f>IFERROR(VLOOKUP($C111,D!$K:$R,8,),"")</f>
        <v/>
      </c>
    </row>
    <row r="112" spans="1:7" x14ac:dyDescent="0.8">
      <c r="A112" s="43">
        <f t="shared" si="1"/>
        <v>110</v>
      </c>
      <c r="B112" s="43" t="str">
        <f>IFERROR(VLOOKUP($C112,D!$K:$Y,15,),"")</f>
        <v/>
      </c>
      <c r="C112" s="45" t="str">
        <f>IFERROR(VLOOKUP($C$1&amp;$A112,D!$B:$K,10,FALSE),"")</f>
        <v/>
      </c>
      <c r="D112" s="43" t="str">
        <f>IFERROR(VLOOKUP(C112,D!K:R,5,),"")</f>
        <v/>
      </c>
      <c r="E112" s="43" t="str">
        <f>IFERROR(VLOOKUP($C112,D!$K:$R,3,),"")</f>
        <v/>
      </c>
      <c r="F112" s="44" t="str">
        <f>IFERROR(VLOOKUP($C112,D!$K:$R,7,),"")</f>
        <v/>
      </c>
      <c r="G112" s="44" t="str">
        <f>IFERROR(VLOOKUP($C112,D!$K:$R,8,),"")</f>
        <v/>
      </c>
    </row>
    <row r="113" spans="1:7" x14ac:dyDescent="0.8">
      <c r="A113" s="43">
        <f t="shared" si="1"/>
        <v>111</v>
      </c>
      <c r="B113" s="43" t="str">
        <f>IFERROR(VLOOKUP($C113,D!$K:$Y,15,),"")</f>
        <v/>
      </c>
      <c r="C113" s="45" t="str">
        <f>IFERROR(VLOOKUP($C$1&amp;$A113,D!$B:$K,10,FALSE),"")</f>
        <v/>
      </c>
      <c r="D113" s="43" t="str">
        <f>IFERROR(VLOOKUP(C113,D!K:R,5,),"")</f>
        <v/>
      </c>
      <c r="E113" s="43" t="str">
        <f>IFERROR(VLOOKUP($C113,D!$K:$R,3,),"")</f>
        <v/>
      </c>
      <c r="F113" s="44" t="str">
        <f>IFERROR(VLOOKUP($C113,D!$K:$R,7,),"")</f>
        <v/>
      </c>
      <c r="G113" s="44" t="str">
        <f>IFERROR(VLOOKUP($C113,D!$K:$R,8,),"")</f>
        <v/>
      </c>
    </row>
    <row r="114" spans="1:7" x14ac:dyDescent="0.8">
      <c r="A114" s="43">
        <f t="shared" si="1"/>
        <v>112</v>
      </c>
      <c r="B114" s="43" t="str">
        <f>IFERROR(VLOOKUP($C114,D!$K:$Y,15,),"")</f>
        <v/>
      </c>
      <c r="C114" s="45" t="str">
        <f>IFERROR(VLOOKUP($C$1&amp;$A114,D!$B:$K,10,FALSE),"")</f>
        <v/>
      </c>
      <c r="D114" s="43" t="str">
        <f>IFERROR(VLOOKUP(C114,D!K:R,5,),"")</f>
        <v/>
      </c>
      <c r="E114" s="43" t="str">
        <f>IFERROR(VLOOKUP($C114,D!$K:$R,3,),"")</f>
        <v/>
      </c>
      <c r="F114" s="44" t="str">
        <f>IFERROR(VLOOKUP($C114,D!$K:$R,7,),"")</f>
        <v/>
      </c>
      <c r="G114" s="44" t="str">
        <f>IFERROR(VLOOKUP($C114,D!$K:$R,8,),"")</f>
        <v/>
      </c>
    </row>
    <row r="115" spans="1:7" x14ac:dyDescent="0.8">
      <c r="A115" s="43">
        <f t="shared" si="1"/>
        <v>113</v>
      </c>
      <c r="B115" s="43" t="str">
        <f>IFERROR(VLOOKUP($C115,D!$K:$Y,15,),"")</f>
        <v/>
      </c>
      <c r="C115" s="45" t="str">
        <f>IFERROR(VLOOKUP($C$1&amp;$A115,D!$B:$K,10,FALSE),"")</f>
        <v/>
      </c>
      <c r="D115" s="43" t="str">
        <f>IFERROR(VLOOKUP(C115,D!K:R,5,),"")</f>
        <v/>
      </c>
      <c r="E115" s="43" t="str">
        <f>IFERROR(VLOOKUP($C115,D!$K:$R,3,),"")</f>
        <v/>
      </c>
      <c r="F115" s="44" t="str">
        <f>IFERROR(VLOOKUP($C115,D!$K:$R,7,),"")</f>
        <v/>
      </c>
      <c r="G115" s="44" t="str">
        <f>IFERROR(VLOOKUP($C115,D!$K:$R,8,),"")</f>
        <v/>
      </c>
    </row>
    <row r="116" spans="1:7" x14ac:dyDescent="0.8">
      <c r="A116" s="43">
        <f t="shared" si="1"/>
        <v>114</v>
      </c>
      <c r="B116" s="43" t="str">
        <f>IFERROR(VLOOKUP($C116,D!$K:$Y,15,),"")</f>
        <v/>
      </c>
      <c r="C116" s="45" t="str">
        <f>IFERROR(VLOOKUP($C$1&amp;$A116,D!$B:$K,10,FALSE),"")</f>
        <v/>
      </c>
      <c r="D116" s="43" t="str">
        <f>IFERROR(VLOOKUP(C116,D!K:R,5,),"")</f>
        <v/>
      </c>
      <c r="E116" s="43" t="str">
        <f>IFERROR(VLOOKUP($C116,D!$K:$R,3,),"")</f>
        <v/>
      </c>
      <c r="F116" s="44" t="str">
        <f>IFERROR(VLOOKUP($C116,D!$K:$R,7,),"")</f>
        <v/>
      </c>
      <c r="G116" s="44" t="str">
        <f>IFERROR(VLOOKUP($C116,D!$K:$R,8,),"")</f>
        <v/>
      </c>
    </row>
    <row r="117" spans="1:7" x14ac:dyDescent="0.8">
      <c r="A117" s="43">
        <f t="shared" si="1"/>
        <v>115</v>
      </c>
      <c r="B117" s="43" t="str">
        <f>IFERROR(VLOOKUP($C117,D!$K:$Y,15,),"")</f>
        <v/>
      </c>
      <c r="C117" s="45" t="str">
        <f>IFERROR(VLOOKUP($C$1&amp;$A117,D!$B:$K,10,FALSE),"")</f>
        <v/>
      </c>
      <c r="D117" s="43" t="str">
        <f>IFERROR(VLOOKUP(C117,D!K:R,5,),"")</f>
        <v/>
      </c>
      <c r="E117" s="43" t="str">
        <f>IFERROR(VLOOKUP($C117,D!$K:$R,3,),"")</f>
        <v/>
      </c>
      <c r="F117" s="44" t="str">
        <f>IFERROR(VLOOKUP($C117,D!$K:$R,7,),"")</f>
        <v/>
      </c>
      <c r="G117" s="44" t="str">
        <f>IFERROR(VLOOKUP($C117,D!$K:$R,8,),"")</f>
        <v/>
      </c>
    </row>
    <row r="118" spans="1:7" x14ac:dyDescent="0.8">
      <c r="A118" s="43">
        <f t="shared" si="1"/>
        <v>116</v>
      </c>
      <c r="B118" s="43" t="str">
        <f>IFERROR(VLOOKUP($C118,D!$K:$Y,15,),"")</f>
        <v/>
      </c>
      <c r="C118" s="45" t="str">
        <f>IFERROR(VLOOKUP($C$1&amp;$A118,D!$B:$K,10,FALSE),"")</f>
        <v/>
      </c>
      <c r="D118" s="43" t="str">
        <f>IFERROR(VLOOKUP(C118,D!K:R,5,),"")</f>
        <v/>
      </c>
      <c r="E118" s="43" t="str">
        <f>IFERROR(VLOOKUP($C118,D!$K:$R,3,),"")</f>
        <v/>
      </c>
      <c r="F118" s="44" t="str">
        <f>IFERROR(VLOOKUP($C118,D!$K:$R,7,),"")</f>
        <v/>
      </c>
      <c r="G118" s="44" t="str">
        <f>IFERROR(VLOOKUP($C118,D!$K:$R,8,),"")</f>
        <v/>
      </c>
    </row>
    <row r="119" spans="1:7" x14ac:dyDescent="0.8">
      <c r="A119" s="43">
        <f t="shared" si="1"/>
        <v>117</v>
      </c>
      <c r="B119" s="43" t="str">
        <f>IFERROR(VLOOKUP($C119,D!$K:$Y,15,),"")</f>
        <v/>
      </c>
      <c r="C119" s="45" t="str">
        <f>IFERROR(VLOOKUP($C$1&amp;$A119,D!$B:$K,10,FALSE),"")</f>
        <v/>
      </c>
      <c r="D119" s="43" t="str">
        <f>IFERROR(VLOOKUP(C119,D!K:R,5,),"")</f>
        <v/>
      </c>
      <c r="E119" s="43" t="str">
        <f>IFERROR(VLOOKUP($C119,D!$K:$R,3,),"")</f>
        <v/>
      </c>
      <c r="F119" s="44" t="str">
        <f>IFERROR(VLOOKUP($C119,D!$K:$R,7,),"")</f>
        <v/>
      </c>
      <c r="G119" s="44" t="str">
        <f>IFERROR(VLOOKUP($C119,D!$K:$R,8,),"")</f>
        <v/>
      </c>
    </row>
    <row r="120" spans="1:7" x14ac:dyDescent="0.8">
      <c r="A120" s="43">
        <f t="shared" si="1"/>
        <v>118</v>
      </c>
      <c r="B120" s="43" t="str">
        <f>IFERROR(VLOOKUP($C120,D!$K:$Y,15,),"")</f>
        <v/>
      </c>
      <c r="C120" s="45" t="str">
        <f>IFERROR(VLOOKUP($C$1&amp;$A120,D!$B:$K,10,FALSE),"")</f>
        <v/>
      </c>
      <c r="D120" s="43" t="str">
        <f>IFERROR(VLOOKUP(C120,D!K:R,5,),"")</f>
        <v/>
      </c>
      <c r="E120" s="43" t="str">
        <f>IFERROR(VLOOKUP($C120,D!$K:$R,3,),"")</f>
        <v/>
      </c>
      <c r="F120" s="44" t="str">
        <f>IFERROR(VLOOKUP($C120,D!$K:$R,7,),"")</f>
        <v/>
      </c>
      <c r="G120" s="44" t="str">
        <f>IFERROR(VLOOKUP($C120,D!$K:$R,8,),"")</f>
        <v/>
      </c>
    </row>
    <row r="121" spans="1:7" x14ac:dyDescent="0.8">
      <c r="A121" s="43">
        <f t="shared" si="1"/>
        <v>119</v>
      </c>
      <c r="B121" s="43" t="str">
        <f>IFERROR(VLOOKUP($C121,D!$K:$Y,15,),"")</f>
        <v/>
      </c>
      <c r="C121" s="45" t="str">
        <f>IFERROR(VLOOKUP($C$1&amp;$A121,D!$B:$K,10,FALSE),"")</f>
        <v/>
      </c>
      <c r="D121" s="43" t="str">
        <f>IFERROR(VLOOKUP(C121,D!K:R,5,),"")</f>
        <v/>
      </c>
      <c r="E121" s="43" t="str">
        <f>IFERROR(VLOOKUP($C121,D!$K:$R,3,),"")</f>
        <v/>
      </c>
      <c r="F121" s="44" t="str">
        <f>IFERROR(VLOOKUP($C121,D!$K:$R,7,),"")</f>
        <v/>
      </c>
      <c r="G121" s="44" t="str">
        <f>IFERROR(VLOOKUP($C121,D!$K:$R,8,),"")</f>
        <v/>
      </c>
    </row>
    <row r="122" spans="1:7" x14ac:dyDescent="0.8">
      <c r="A122" s="43">
        <f t="shared" si="1"/>
        <v>120</v>
      </c>
      <c r="B122" s="43" t="str">
        <f>IFERROR(VLOOKUP($C122,D!$K:$Y,15,),"")</f>
        <v/>
      </c>
      <c r="C122" s="45" t="str">
        <f>IFERROR(VLOOKUP($C$1&amp;$A122,D!$B:$K,10,FALSE),"")</f>
        <v/>
      </c>
      <c r="D122" s="43" t="str">
        <f>IFERROR(VLOOKUP(C122,D!K:R,5,),"")</f>
        <v/>
      </c>
      <c r="E122" s="43" t="str">
        <f>IFERROR(VLOOKUP($C122,D!$K:$R,3,),"")</f>
        <v/>
      </c>
      <c r="F122" s="44" t="str">
        <f>IFERROR(VLOOKUP($C122,D!$K:$R,7,),"")</f>
        <v/>
      </c>
      <c r="G122" s="44" t="str">
        <f>IFERROR(VLOOKUP($C122,D!$K:$R,8,),"")</f>
        <v/>
      </c>
    </row>
    <row r="123" spans="1:7" x14ac:dyDescent="0.8">
      <c r="A123" s="43">
        <f t="shared" si="1"/>
        <v>121</v>
      </c>
      <c r="B123" s="43" t="str">
        <f>IFERROR(VLOOKUP($C123,D!$K:$Y,15,),"")</f>
        <v/>
      </c>
      <c r="C123" s="45" t="str">
        <f>IFERROR(VLOOKUP($C$1&amp;$A123,D!$B:$K,10,FALSE),"")</f>
        <v/>
      </c>
      <c r="D123" s="43" t="str">
        <f>IFERROR(VLOOKUP(C123,D!K:R,5,),"")</f>
        <v/>
      </c>
      <c r="E123" s="43" t="str">
        <f>IFERROR(VLOOKUP($C123,D!$K:$R,3,),"")</f>
        <v/>
      </c>
      <c r="F123" s="44" t="str">
        <f>IFERROR(VLOOKUP($C123,D!$K:$R,7,),"")</f>
        <v/>
      </c>
      <c r="G123" s="44" t="str">
        <f>IFERROR(VLOOKUP($C123,D!$K:$R,8,),"")</f>
        <v/>
      </c>
    </row>
    <row r="124" spans="1:7" x14ac:dyDescent="0.8">
      <c r="A124" s="43">
        <f t="shared" si="1"/>
        <v>122</v>
      </c>
      <c r="B124" s="43" t="str">
        <f>IFERROR(VLOOKUP($C124,D!$K:$Y,15,),"")</f>
        <v/>
      </c>
      <c r="C124" s="45" t="str">
        <f>IFERROR(VLOOKUP($C$1&amp;$A124,D!$B:$K,10,FALSE),"")</f>
        <v/>
      </c>
      <c r="D124" s="43" t="str">
        <f>IFERROR(VLOOKUP(C124,D!K:R,5,),"")</f>
        <v/>
      </c>
      <c r="E124" s="43" t="str">
        <f>IFERROR(VLOOKUP($C124,D!$K:$R,3,),"")</f>
        <v/>
      </c>
      <c r="F124" s="44" t="str">
        <f>IFERROR(VLOOKUP($C124,D!$K:$R,7,),"")</f>
        <v/>
      </c>
      <c r="G124" s="44" t="str">
        <f>IFERROR(VLOOKUP($C124,D!$K:$R,8,),"")</f>
        <v/>
      </c>
    </row>
    <row r="125" spans="1:7" x14ac:dyDescent="0.8">
      <c r="A125" s="43">
        <f t="shared" si="1"/>
        <v>123</v>
      </c>
      <c r="B125" s="43" t="str">
        <f>IFERROR(VLOOKUP($C125,D!$K:$Y,15,),"")</f>
        <v/>
      </c>
      <c r="C125" s="45" t="str">
        <f>IFERROR(VLOOKUP($C$1&amp;$A125,D!$B:$K,10,FALSE),"")</f>
        <v/>
      </c>
      <c r="D125" s="43" t="str">
        <f>IFERROR(VLOOKUP(C125,D!K:R,5,),"")</f>
        <v/>
      </c>
      <c r="E125" s="43" t="str">
        <f>IFERROR(VLOOKUP($C125,D!$K:$R,3,),"")</f>
        <v/>
      </c>
      <c r="F125" s="44" t="str">
        <f>IFERROR(VLOOKUP($C125,D!$K:$R,7,),"")</f>
        <v/>
      </c>
      <c r="G125" s="44" t="str">
        <f>IFERROR(VLOOKUP($C125,D!$K:$R,8,),"")</f>
        <v/>
      </c>
    </row>
    <row r="126" spans="1:7" x14ac:dyDescent="0.8">
      <c r="A126" s="43">
        <f t="shared" si="1"/>
        <v>124</v>
      </c>
      <c r="B126" s="43" t="str">
        <f>IFERROR(VLOOKUP($C126,D!$K:$Y,15,),"")</f>
        <v/>
      </c>
      <c r="C126" s="45" t="str">
        <f>IFERROR(VLOOKUP($C$1&amp;$A126,D!$B:$K,10,FALSE),"")</f>
        <v/>
      </c>
      <c r="D126" s="43" t="str">
        <f>IFERROR(VLOOKUP(C126,D!K:R,5,),"")</f>
        <v/>
      </c>
      <c r="E126" s="43" t="str">
        <f>IFERROR(VLOOKUP($C126,D!$K:$R,3,),"")</f>
        <v/>
      </c>
      <c r="F126" s="44" t="str">
        <f>IFERROR(VLOOKUP($C126,D!$K:$R,7,),"")</f>
        <v/>
      </c>
      <c r="G126" s="44" t="str">
        <f>IFERROR(VLOOKUP($C126,D!$K:$R,8,),"")</f>
        <v/>
      </c>
    </row>
    <row r="127" spans="1:7" x14ac:dyDescent="0.8">
      <c r="A127" s="43">
        <f t="shared" si="1"/>
        <v>125</v>
      </c>
      <c r="B127" s="43" t="str">
        <f>IFERROR(VLOOKUP($C127,D!$K:$Y,15,),"")</f>
        <v/>
      </c>
      <c r="C127" s="45" t="str">
        <f>IFERROR(VLOOKUP($C$1&amp;$A127,D!$B:$K,10,FALSE),"")</f>
        <v/>
      </c>
      <c r="D127" s="43" t="str">
        <f>IFERROR(VLOOKUP(C127,D!K:R,5,),"")</f>
        <v/>
      </c>
      <c r="E127" s="43" t="str">
        <f>IFERROR(VLOOKUP($C127,D!$K:$R,3,),"")</f>
        <v/>
      </c>
      <c r="F127" s="44" t="str">
        <f>IFERROR(VLOOKUP($C127,D!$K:$R,7,),"")</f>
        <v/>
      </c>
      <c r="G127" s="44" t="str">
        <f>IFERROR(VLOOKUP($C127,D!$K:$R,8,),"")</f>
        <v/>
      </c>
    </row>
    <row r="128" spans="1:7" x14ac:dyDescent="0.8">
      <c r="A128" s="43">
        <f t="shared" si="1"/>
        <v>126</v>
      </c>
      <c r="B128" s="43" t="str">
        <f>IFERROR(VLOOKUP($C128,D!$K:$Y,15,),"")</f>
        <v/>
      </c>
      <c r="C128" s="45" t="str">
        <f>IFERROR(VLOOKUP($C$1&amp;$A128,D!$B:$K,10,FALSE),"")</f>
        <v/>
      </c>
      <c r="D128" s="43" t="str">
        <f>IFERROR(VLOOKUP(C128,D!K:R,5,),"")</f>
        <v/>
      </c>
      <c r="E128" s="43" t="str">
        <f>IFERROR(VLOOKUP($C128,D!$K:$R,3,),"")</f>
        <v/>
      </c>
      <c r="F128" s="44" t="str">
        <f>IFERROR(VLOOKUP($C128,D!$K:$R,7,),"")</f>
        <v/>
      </c>
      <c r="G128" s="44" t="str">
        <f>IFERROR(VLOOKUP($C128,D!$K:$R,8,),"")</f>
        <v/>
      </c>
    </row>
    <row r="129" spans="1:7" x14ac:dyDescent="0.8">
      <c r="A129" s="43">
        <f t="shared" si="1"/>
        <v>127</v>
      </c>
      <c r="B129" s="43" t="str">
        <f>IFERROR(VLOOKUP($C129,D!$K:$Y,15,),"")</f>
        <v/>
      </c>
      <c r="C129" s="45" t="str">
        <f>IFERROR(VLOOKUP($C$1&amp;$A129,D!$B:$K,10,FALSE),"")</f>
        <v/>
      </c>
      <c r="D129" s="43" t="str">
        <f>IFERROR(VLOOKUP(C129,D!K:R,5,),"")</f>
        <v/>
      </c>
      <c r="E129" s="43" t="str">
        <f>IFERROR(VLOOKUP($C129,D!$K:$R,3,),"")</f>
        <v/>
      </c>
      <c r="F129" s="44" t="str">
        <f>IFERROR(VLOOKUP($C129,D!$K:$R,7,),"")</f>
        <v/>
      </c>
      <c r="G129" s="44" t="str">
        <f>IFERROR(VLOOKUP($C129,D!$K:$R,8,),"")</f>
        <v/>
      </c>
    </row>
    <row r="130" spans="1:7" x14ac:dyDescent="0.8">
      <c r="A130" s="43">
        <f t="shared" si="1"/>
        <v>128</v>
      </c>
      <c r="B130" s="43" t="str">
        <f>IFERROR(VLOOKUP($C130,D!$K:$Y,15,),"")</f>
        <v/>
      </c>
      <c r="C130" s="45" t="str">
        <f>IFERROR(VLOOKUP($C$1&amp;$A130,D!$B:$K,10,FALSE),"")</f>
        <v/>
      </c>
      <c r="D130" s="43" t="str">
        <f>IFERROR(VLOOKUP(C130,D!K:R,5,),"")</f>
        <v/>
      </c>
      <c r="E130" s="43" t="str">
        <f>IFERROR(VLOOKUP($C130,D!$K:$R,3,),"")</f>
        <v/>
      </c>
      <c r="F130" s="44" t="str">
        <f>IFERROR(VLOOKUP($C130,D!$K:$R,7,),"")</f>
        <v/>
      </c>
      <c r="G130" s="44" t="str">
        <f>IFERROR(VLOOKUP($C130,D!$K:$R,8,),"")</f>
        <v/>
      </c>
    </row>
    <row r="131" spans="1:7" x14ac:dyDescent="0.8">
      <c r="A131" s="43">
        <f t="shared" si="1"/>
        <v>129</v>
      </c>
      <c r="B131" s="43" t="str">
        <f>IFERROR(VLOOKUP($C131,D!$K:$Y,15,),"")</f>
        <v/>
      </c>
      <c r="C131" s="45" t="str">
        <f>IFERROR(VLOOKUP($C$1&amp;$A131,D!$B:$K,10,FALSE),"")</f>
        <v/>
      </c>
      <c r="D131" s="43" t="str">
        <f>IFERROR(VLOOKUP(C131,D!K:R,5,),"")</f>
        <v/>
      </c>
      <c r="E131" s="43" t="str">
        <f>IFERROR(VLOOKUP($C131,D!$K:$R,3,),"")</f>
        <v/>
      </c>
      <c r="F131" s="44" t="str">
        <f>IFERROR(VLOOKUP($C131,D!$K:$R,7,),"")</f>
        <v/>
      </c>
      <c r="G131" s="44" t="str">
        <f>IFERROR(VLOOKUP($C131,D!$K:$R,8,),"")</f>
        <v/>
      </c>
    </row>
    <row r="132" spans="1:7" x14ac:dyDescent="0.8">
      <c r="A132" s="43">
        <f t="shared" si="1"/>
        <v>130</v>
      </c>
      <c r="B132" s="43" t="str">
        <f>IFERROR(VLOOKUP($C132,D!$K:$Y,15,),"")</f>
        <v/>
      </c>
      <c r="C132" s="45" t="str">
        <f>IFERROR(VLOOKUP($C$1&amp;$A132,D!$B:$K,10,FALSE),"")</f>
        <v/>
      </c>
      <c r="D132" s="43" t="str">
        <f>IFERROR(VLOOKUP(C132,D!K:R,5,),"")</f>
        <v/>
      </c>
      <c r="E132" s="43" t="str">
        <f>IFERROR(VLOOKUP($C132,D!$K:$R,3,),"")</f>
        <v/>
      </c>
      <c r="F132" s="44" t="str">
        <f>IFERROR(VLOOKUP($C132,D!$K:$R,7,),"")</f>
        <v/>
      </c>
      <c r="G132" s="44" t="str">
        <f>IFERROR(VLOOKUP($C132,D!$K:$R,8,),"")</f>
        <v/>
      </c>
    </row>
    <row r="133" spans="1:7" x14ac:dyDescent="0.8">
      <c r="A133" s="43">
        <f t="shared" si="1"/>
        <v>131</v>
      </c>
      <c r="B133" s="43" t="str">
        <f>IFERROR(VLOOKUP($C133,D!$K:$Y,15,),"")</f>
        <v/>
      </c>
      <c r="C133" s="45" t="str">
        <f>IFERROR(VLOOKUP($C$1&amp;$A133,D!$B:$K,10,FALSE),"")</f>
        <v/>
      </c>
      <c r="D133" s="43" t="str">
        <f>IFERROR(VLOOKUP(C133,D!K:R,5,),"")</f>
        <v/>
      </c>
      <c r="E133" s="43" t="str">
        <f>IFERROR(VLOOKUP($C133,D!$K:$R,3,),"")</f>
        <v/>
      </c>
      <c r="F133" s="44" t="str">
        <f>IFERROR(VLOOKUP($C133,D!$K:$R,7,),"")</f>
        <v/>
      </c>
      <c r="G133" s="44" t="str">
        <f>IFERROR(VLOOKUP($C133,D!$K:$R,8,),"")</f>
        <v/>
      </c>
    </row>
    <row r="134" spans="1:7" x14ac:dyDescent="0.8">
      <c r="A134" s="43">
        <f t="shared" ref="A134" si="2">A133+1</f>
        <v>132</v>
      </c>
      <c r="B134" s="43" t="str">
        <f>IFERROR(VLOOKUP($C134,D!$K:$Y,15,),"")</f>
        <v/>
      </c>
      <c r="C134" s="45" t="str">
        <f>IFERROR(VLOOKUP($C$1&amp;$A134,D!$B:$K,10,FALSE),"")</f>
        <v/>
      </c>
      <c r="D134" s="43" t="str">
        <f>IFERROR(VLOOKUP(C134,D!K:R,5,),"")</f>
        <v/>
      </c>
      <c r="E134" s="43" t="str">
        <f>IFERROR(VLOOKUP($C134,D!$K:$R,3,),"")</f>
        <v/>
      </c>
      <c r="F134" s="44" t="str">
        <f>IFERROR(VLOOKUP($C134,D!$K:$R,7,),"")</f>
        <v/>
      </c>
      <c r="G134" s="44" t="str">
        <f>IFERROR(VLOOKUP($C134,D!$K:$R,8,),"")</f>
        <v/>
      </c>
    </row>
    <row r="135" spans="1:7" x14ac:dyDescent="0.8">
      <c r="A135" s="43">
        <f t="shared" si="1"/>
        <v>133</v>
      </c>
      <c r="B135" s="43" t="str">
        <f>IFERROR(VLOOKUP($C135,D!$K:$Y,15,),"")</f>
        <v/>
      </c>
      <c r="C135" s="45" t="str">
        <f>IFERROR(VLOOKUP($C$1&amp;$A135,D!$B:$K,10,FALSE),"")</f>
        <v/>
      </c>
      <c r="D135" s="43" t="str">
        <f>IFERROR(VLOOKUP(C135,D!K:R,5,),"")</f>
        <v/>
      </c>
      <c r="E135" s="43" t="str">
        <f>IFERROR(VLOOKUP($C135,D!$K:$R,3,),"")</f>
        <v/>
      </c>
      <c r="F135" s="44" t="str">
        <f>IFERROR(VLOOKUP($C135,D!$K:$R,7,),"")</f>
        <v/>
      </c>
      <c r="G135" s="44" t="str">
        <f>IFERROR(VLOOKUP($C135,D!$K:$R,8,),"")</f>
        <v/>
      </c>
    </row>
    <row r="136" spans="1:7" x14ac:dyDescent="0.8">
      <c r="A136" s="43">
        <f t="shared" ref="A136:A152" si="3">A135+1</f>
        <v>134</v>
      </c>
      <c r="B136" s="43" t="str">
        <f>IFERROR(VLOOKUP($C136,D!$K:$Y,15,),"")</f>
        <v/>
      </c>
      <c r="C136" s="45" t="str">
        <f>IFERROR(VLOOKUP($C$1&amp;$A136,D!$B:$K,10,FALSE),"")</f>
        <v/>
      </c>
      <c r="D136" s="43" t="str">
        <f>IFERROR(VLOOKUP(C136,D!K:R,5,),"")</f>
        <v/>
      </c>
      <c r="E136" s="43" t="str">
        <f>IFERROR(VLOOKUP($C136,D!$K:$R,3,),"")</f>
        <v/>
      </c>
      <c r="F136" s="44" t="str">
        <f>IFERROR(VLOOKUP($C136,D!$K:$R,7,),"")</f>
        <v/>
      </c>
      <c r="G136" s="44" t="str">
        <f>IFERROR(VLOOKUP($C136,D!$K:$R,8,),"")</f>
        <v/>
      </c>
    </row>
    <row r="137" spans="1:7" x14ac:dyDescent="0.8">
      <c r="A137" s="43">
        <f t="shared" si="3"/>
        <v>135</v>
      </c>
      <c r="B137" s="43" t="str">
        <f>IFERROR(VLOOKUP($C137,D!$K:$Y,15,),"")</f>
        <v/>
      </c>
      <c r="C137" s="45" t="str">
        <f>IFERROR(VLOOKUP($C$1&amp;$A137,D!$B:$K,10,FALSE),"")</f>
        <v/>
      </c>
      <c r="D137" s="43" t="str">
        <f>IFERROR(VLOOKUP(C137,D!K:R,5,),"")</f>
        <v/>
      </c>
      <c r="E137" s="43" t="str">
        <f>IFERROR(VLOOKUP($C137,D!$K:$R,3,),"")</f>
        <v/>
      </c>
      <c r="F137" s="44" t="str">
        <f>IFERROR(VLOOKUP($C137,D!$K:$R,7,),"")</f>
        <v/>
      </c>
      <c r="G137" s="44" t="str">
        <f>IFERROR(VLOOKUP($C137,D!$K:$R,8,),"")</f>
        <v/>
      </c>
    </row>
    <row r="138" spans="1:7" x14ac:dyDescent="0.8">
      <c r="A138" s="43">
        <f t="shared" si="3"/>
        <v>136</v>
      </c>
      <c r="B138" s="43" t="str">
        <f>IFERROR(VLOOKUP($C138,D!$K:$Y,15,),"")</f>
        <v/>
      </c>
      <c r="C138" s="45" t="str">
        <f>IFERROR(VLOOKUP($C$1&amp;$A138,D!$B:$K,10,FALSE),"")</f>
        <v/>
      </c>
      <c r="D138" s="43" t="str">
        <f>IFERROR(VLOOKUP(C138,D!K:R,5,),"")</f>
        <v/>
      </c>
      <c r="E138" s="43" t="str">
        <f>IFERROR(VLOOKUP($C138,D!$K:$R,3,),"")</f>
        <v/>
      </c>
      <c r="F138" s="44" t="str">
        <f>IFERROR(VLOOKUP($C138,D!$K:$R,7,),"")</f>
        <v/>
      </c>
      <c r="G138" s="44" t="str">
        <f>IFERROR(VLOOKUP($C138,D!$K:$R,8,),"")</f>
        <v/>
      </c>
    </row>
    <row r="139" spans="1:7" x14ac:dyDescent="0.8">
      <c r="A139" s="43">
        <f t="shared" si="3"/>
        <v>137</v>
      </c>
      <c r="B139" s="43" t="str">
        <f>IFERROR(VLOOKUP($C139,D!$K:$Y,15,),"")</f>
        <v/>
      </c>
      <c r="C139" s="45" t="str">
        <f>IFERROR(VLOOKUP($C$1&amp;$A139,D!$B:$K,10,FALSE),"")</f>
        <v/>
      </c>
      <c r="D139" s="43" t="str">
        <f>IFERROR(VLOOKUP(C139,D!K:R,5,),"")</f>
        <v/>
      </c>
      <c r="E139" s="43" t="str">
        <f>IFERROR(VLOOKUP($C139,D!$K:$R,3,),"")</f>
        <v/>
      </c>
      <c r="F139" s="44" t="str">
        <f>IFERROR(VLOOKUP($C139,D!$K:$R,7,),"")</f>
        <v/>
      </c>
      <c r="G139" s="44" t="str">
        <f>IFERROR(VLOOKUP($C139,D!$K:$R,8,),"")</f>
        <v/>
      </c>
    </row>
    <row r="140" spans="1:7" x14ac:dyDescent="0.8">
      <c r="A140" s="43">
        <f t="shared" si="3"/>
        <v>138</v>
      </c>
      <c r="B140" s="43" t="str">
        <f>IFERROR(VLOOKUP($C140,D!$K:$Y,15,),"")</f>
        <v/>
      </c>
      <c r="C140" s="45" t="str">
        <f>IFERROR(VLOOKUP($C$1&amp;$A140,D!$B:$K,10,FALSE),"")</f>
        <v/>
      </c>
      <c r="D140" s="43" t="str">
        <f>IFERROR(VLOOKUP(C140,D!K:R,5,),"")</f>
        <v/>
      </c>
      <c r="E140" s="43" t="str">
        <f>IFERROR(VLOOKUP($C140,D!$K:$R,3,),"")</f>
        <v/>
      </c>
      <c r="F140" s="44" t="str">
        <f>IFERROR(VLOOKUP($C140,D!$K:$R,7,),"")</f>
        <v/>
      </c>
      <c r="G140" s="44" t="str">
        <f>IFERROR(VLOOKUP($C140,D!$K:$R,8,),"")</f>
        <v/>
      </c>
    </row>
    <row r="141" spans="1:7" x14ac:dyDescent="0.8">
      <c r="A141" s="43">
        <f t="shared" si="3"/>
        <v>139</v>
      </c>
      <c r="B141" s="43" t="str">
        <f>IFERROR(VLOOKUP($C141,D!$K:$Y,15,),"")</f>
        <v/>
      </c>
      <c r="C141" s="45" t="str">
        <f>IFERROR(VLOOKUP($C$1&amp;$A141,D!$B:$K,10,FALSE),"")</f>
        <v/>
      </c>
      <c r="D141" s="43" t="str">
        <f>IFERROR(VLOOKUP(C141,D!K:R,5,),"")</f>
        <v/>
      </c>
      <c r="E141" s="43" t="str">
        <f>IFERROR(VLOOKUP($C141,D!$K:$R,3,),"")</f>
        <v/>
      </c>
      <c r="F141" s="44" t="str">
        <f>IFERROR(VLOOKUP($C141,D!$K:$R,7,),"")</f>
        <v/>
      </c>
      <c r="G141" s="44" t="str">
        <f>IFERROR(VLOOKUP($C141,D!$K:$R,8,),"")</f>
        <v/>
      </c>
    </row>
    <row r="142" spans="1:7" x14ac:dyDescent="0.8">
      <c r="A142" s="43">
        <f t="shared" si="3"/>
        <v>140</v>
      </c>
      <c r="B142" s="43" t="str">
        <f>IFERROR(VLOOKUP($C142,D!$K:$Y,15,),"")</f>
        <v/>
      </c>
      <c r="C142" s="45" t="str">
        <f>IFERROR(VLOOKUP($C$1&amp;$A142,D!$B:$K,10,FALSE),"")</f>
        <v/>
      </c>
      <c r="D142" s="43" t="str">
        <f>IFERROR(VLOOKUP(C142,D!K:R,5,),"")</f>
        <v/>
      </c>
      <c r="E142" s="43" t="str">
        <f>IFERROR(VLOOKUP($C142,D!$K:$R,3,),"")</f>
        <v/>
      </c>
      <c r="F142" s="44" t="str">
        <f>IFERROR(VLOOKUP($C142,D!$K:$R,7,),"")</f>
        <v/>
      </c>
      <c r="G142" s="44" t="str">
        <f>IFERROR(VLOOKUP($C142,D!$K:$R,8,),"")</f>
        <v/>
      </c>
    </row>
    <row r="143" spans="1:7" x14ac:dyDescent="0.8">
      <c r="A143" s="43">
        <f t="shared" si="3"/>
        <v>141</v>
      </c>
      <c r="B143" s="43" t="str">
        <f>IFERROR(VLOOKUP($C143,D!$K:$Y,15,),"")</f>
        <v/>
      </c>
      <c r="C143" s="45" t="str">
        <f>IFERROR(VLOOKUP($C$1&amp;$A143,D!$B:$K,10,FALSE),"")</f>
        <v/>
      </c>
      <c r="D143" s="43" t="str">
        <f>IFERROR(VLOOKUP(C143,D!K:R,5,),"")</f>
        <v/>
      </c>
      <c r="E143" s="43" t="str">
        <f>IFERROR(VLOOKUP($C143,D!$K:$R,3,),"")</f>
        <v/>
      </c>
      <c r="F143" s="44" t="str">
        <f>IFERROR(VLOOKUP($C143,D!$K:$R,7,),"")</f>
        <v/>
      </c>
      <c r="G143" s="44" t="str">
        <f>IFERROR(VLOOKUP($C143,D!$K:$R,8,),"")</f>
        <v/>
      </c>
    </row>
    <row r="144" spans="1:7" x14ac:dyDescent="0.8">
      <c r="A144" s="43">
        <f t="shared" si="3"/>
        <v>142</v>
      </c>
      <c r="B144" s="43" t="str">
        <f>IFERROR(VLOOKUP($C144,D!$K:$Y,15,),"")</f>
        <v/>
      </c>
      <c r="C144" s="45" t="str">
        <f>IFERROR(VLOOKUP($C$1&amp;$A144,D!$B:$K,10,FALSE),"")</f>
        <v/>
      </c>
      <c r="D144" s="43" t="str">
        <f>IFERROR(VLOOKUP(C144,D!K:R,5,),"")</f>
        <v/>
      </c>
      <c r="E144" s="43" t="str">
        <f>IFERROR(VLOOKUP($C144,D!$K:$R,3,),"")</f>
        <v/>
      </c>
      <c r="F144" s="44" t="str">
        <f>IFERROR(VLOOKUP($C144,D!$K:$R,7,),"")</f>
        <v/>
      </c>
      <c r="G144" s="44" t="str">
        <f>IFERROR(VLOOKUP($C144,D!$K:$R,8,),"")</f>
        <v/>
      </c>
    </row>
    <row r="145" spans="1:7" x14ac:dyDescent="0.8">
      <c r="A145" s="43">
        <f t="shared" si="3"/>
        <v>143</v>
      </c>
      <c r="B145" s="43" t="str">
        <f>IFERROR(VLOOKUP($C145,D!$K:$Y,15,),"")</f>
        <v/>
      </c>
      <c r="C145" s="45" t="str">
        <f>IFERROR(VLOOKUP($C$1&amp;$A145,D!$B:$K,10,FALSE),"")</f>
        <v/>
      </c>
      <c r="D145" s="43" t="str">
        <f>IFERROR(VLOOKUP(C145,D!K:R,5,),"")</f>
        <v/>
      </c>
      <c r="E145" s="43" t="str">
        <f>IFERROR(VLOOKUP($C145,D!$K:$R,3,),"")</f>
        <v/>
      </c>
      <c r="F145" s="44" t="str">
        <f>IFERROR(VLOOKUP($C145,D!$K:$R,7,),"")</f>
        <v/>
      </c>
      <c r="G145" s="44" t="str">
        <f>IFERROR(VLOOKUP($C145,D!$K:$R,8,),"")</f>
        <v/>
      </c>
    </row>
    <row r="146" spans="1:7" x14ac:dyDescent="0.8">
      <c r="A146" s="43">
        <f t="shared" si="3"/>
        <v>144</v>
      </c>
      <c r="B146" s="43" t="str">
        <f>IFERROR(VLOOKUP($C146,D!$K:$Y,15,),"")</f>
        <v/>
      </c>
      <c r="C146" s="45" t="str">
        <f>IFERROR(VLOOKUP($C$1&amp;$A146,D!$B:$K,10,FALSE),"")</f>
        <v/>
      </c>
      <c r="D146" s="43" t="str">
        <f>IFERROR(VLOOKUP(C146,D!K:R,5,),"")</f>
        <v/>
      </c>
      <c r="E146" s="43" t="str">
        <f>IFERROR(VLOOKUP($C146,D!$K:$R,3,),"")</f>
        <v/>
      </c>
      <c r="F146" s="44" t="str">
        <f>IFERROR(VLOOKUP($C146,D!$K:$R,7,),"")</f>
        <v/>
      </c>
      <c r="G146" s="44" t="str">
        <f>IFERROR(VLOOKUP($C146,D!$K:$R,8,),"")</f>
        <v/>
      </c>
    </row>
    <row r="147" spans="1:7" x14ac:dyDescent="0.8">
      <c r="A147" s="43">
        <f t="shared" si="3"/>
        <v>145</v>
      </c>
      <c r="B147" s="43" t="str">
        <f>IFERROR(VLOOKUP($C147,D!$K:$Y,15,),"")</f>
        <v/>
      </c>
      <c r="C147" s="45" t="str">
        <f>IFERROR(VLOOKUP($C$1&amp;$A147,D!$B:$K,10,FALSE),"")</f>
        <v/>
      </c>
      <c r="D147" s="43" t="str">
        <f>IFERROR(VLOOKUP(C147,D!K:R,5,),"")</f>
        <v/>
      </c>
      <c r="E147" s="43" t="str">
        <f>IFERROR(VLOOKUP($C147,D!$K:$R,3,),"")</f>
        <v/>
      </c>
      <c r="F147" s="44" t="str">
        <f>IFERROR(VLOOKUP($C147,D!$K:$R,7,),"")</f>
        <v/>
      </c>
      <c r="G147" s="44" t="str">
        <f>IFERROR(VLOOKUP($C147,D!$K:$R,8,),"")</f>
        <v/>
      </c>
    </row>
    <row r="148" spans="1:7" x14ac:dyDescent="0.8">
      <c r="A148" s="43">
        <f t="shared" si="3"/>
        <v>146</v>
      </c>
      <c r="B148" s="43" t="str">
        <f>IFERROR(VLOOKUP($C148,D!$K:$Y,15,),"")</f>
        <v/>
      </c>
      <c r="C148" s="45" t="str">
        <f>IFERROR(VLOOKUP($C$1&amp;$A148,D!$B:$K,10,FALSE),"")</f>
        <v/>
      </c>
      <c r="D148" s="43" t="str">
        <f>IFERROR(VLOOKUP(C148,D!K:R,5,),"")</f>
        <v/>
      </c>
      <c r="E148" s="43" t="str">
        <f>IFERROR(VLOOKUP($C148,D!$K:$R,3,),"")</f>
        <v/>
      </c>
      <c r="F148" s="44" t="str">
        <f>IFERROR(VLOOKUP($C148,D!$K:$R,7,),"")</f>
        <v/>
      </c>
      <c r="G148" s="44" t="str">
        <f>IFERROR(VLOOKUP($C148,D!$K:$R,8,),"")</f>
        <v/>
      </c>
    </row>
    <row r="149" spans="1:7" x14ac:dyDescent="0.8">
      <c r="A149" s="43">
        <f t="shared" si="3"/>
        <v>147</v>
      </c>
      <c r="B149" s="43" t="str">
        <f>IFERROR(VLOOKUP($C149,D!$K:$Y,15,),"")</f>
        <v/>
      </c>
      <c r="C149" s="45" t="str">
        <f>IFERROR(VLOOKUP($C$1&amp;$A149,D!$B:$K,10,FALSE),"")</f>
        <v/>
      </c>
      <c r="D149" s="43" t="str">
        <f>IFERROR(VLOOKUP(C149,D!K:R,5,),"")</f>
        <v/>
      </c>
      <c r="E149" s="43" t="str">
        <f>IFERROR(VLOOKUP($C149,D!$K:$R,3,),"")</f>
        <v/>
      </c>
      <c r="F149" s="44" t="str">
        <f>IFERROR(VLOOKUP($C149,D!$K:$R,7,),"")</f>
        <v/>
      </c>
      <c r="G149" s="44" t="str">
        <f>IFERROR(VLOOKUP($C149,D!$K:$R,8,),"")</f>
        <v/>
      </c>
    </row>
    <row r="150" spans="1:7" x14ac:dyDescent="0.8">
      <c r="A150" s="43">
        <f t="shared" si="3"/>
        <v>148</v>
      </c>
      <c r="B150" s="43" t="str">
        <f>IFERROR(VLOOKUP($C150,D!$K:$Y,15,),"")</f>
        <v/>
      </c>
      <c r="C150" s="45" t="str">
        <f>IFERROR(VLOOKUP($C$1&amp;$A150,D!$B:$K,10,FALSE),"")</f>
        <v/>
      </c>
      <c r="D150" s="43" t="str">
        <f>IFERROR(VLOOKUP(C150,D!K:R,5,),"")</f>
        <v/>
      </c>
      <c r="E150" s="43" t="str">
        <f>IFERROR(VLOOKUP($C150,D!$K:$R,3,),"")</f>
        <v/>
      </c>
      <c r="F150" s="44" t="str">
        <f>IFERROR(VLOOKUP($C150,D!$K:$R,7,),"")</f>
        <v/>
      </c>
      <c r="G150" s="44" t="str">
        <f>IFERROR(VLOOKUP($C150,D!$K:$R,8,),"")</f>
        <v/>
      </c>
    </row>
    <row r="151" spans="1:7" x14ac:dyDescent="0.8">
      <c r="A151" s="43">
        <f t="shared" si="3"/>
        <v>149</v>
      </c>
      <c r="B151" s="43" t="str">
        <f>IFERROR(VLOOKUP($C151,D!$K:$Y,15,),"")</f>
        <v/>
      </c>
      <c r="C151" s="45" t="str">
        <f>IFERROR(VLOOKUP($C$1&amp;$A151,D!$B:$K,10,FALSE),"")</f>
        <v/>
      </c>
      <c r="D151" s="43" t="str">
        <f>IFERROR(VLOOKUP(C151,D!K:R,5,),"")</f>
        <v/>
      </c>
      <c r="E151" s="43" t="str">
        <f>IFERROR(VLOOKUP($C151,D!$K:$R,3,),"")</f>
        <v/>
      </c>
      <c r="F151" s="44" t="str">
        <f>IFERROR(VLOOKUP($C151,D!$K:$R,7,),"")</f>
        <v/>
      </c>
      <c r="G151" s="44" t="str">
        <f>IFERROR(VLOOKUP($C151,D!$K:$R,8,),"")</f>
        <v/>
      </c>
    </row>
    <row r="152" spans="1:7" x14ac:dyDescent="0.8">
      <c r="A152" s="43">
        <f t="shared" si="3"/>
        <v>150</v>
      </c>
      <c r="B152" s="43" t="str">
        <f>IFERROR(VLOOKUP($C152,D!$K:$Y,15,),"")</f>
        <v/>
      </c>
      <c r="C152" s="45" t="str">
        <f>IFERROR(VLOOKUP($C$1&amp;$A152,D!$B:$K,10,FALSE),"")</f>
        <v/>
      </c>
      <c r="D152" s="43" t="str">
        <f>IFERROR(VLOOKUP(C152,D!K:R,5,),"")</f>
        <v/>
      </c>
      <c r="E152" s="43" t="str">
        <f>IFERROR(VLOOKUP($C152,D!$K:$R,3,),"")</f>
        <v/>
      </c>
      <c r="F152" s="44" t="str">
        <f>IFERROR(VLOOKUP($C152,D!$K:$R,7,),"")</f>
        <v/>
      </c>
      <c r="G152" s="44" t="str">
        <f>IFERROR(VLOOKUP($C152,D!$K:$R,8,),"")</f>
        <v/>
      </c>
    </row>
  </sheetData>
  <phoneticPr fontId="1"/>
  <conditionalFormatting sqref="A3:G152">
    <cfRule type="expression" dxfId="0" priority="1">
      <formula>MOD(ROW(),2)=0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0EB3476-5846-4F32-B8CA-9EAA1415F038}">
          <x14:formula1>
            <xm:f>M!$B$2:$B$32</xm:f>
          </x14:formula1>
          <xm:sqref>C1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6482102-43f5-4d7e-b97b-6cc4a0a3a56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0AA71005047964A832AEE165DE03173" ma:contentTypeVersion="16" ma:contentTypeDescription="新しいドキュメントを作成します。" ma:contentTypeScope="" ma:versionID="89f3691bdf357242a2d20adbce6c4ef4">
  <xsd:schema xmlns:xsd="http://www.w3.org/2001/XMLSchema" xmlns:xs="http://www.w3.org/2001/XMLSchema" xmlns:p="http://schemas.microsoft.com/office/2006/metadata/properties" xmlns:ns3="2c38ee51-8a29-4b54-8aa5-0fc477816191" xmlns:ns4="26482102-43f5-4d7e-b97b-6cc4a0a3a56b" targetNamespace="http://schemas.microsoft.com/office/2006/metadata/properties" ma:root="true" ma:fieldsID="fdf1c3113b6accbbe846281dbbf3b065" ns3:_="" ns4:_="">
    <xsd:import namespace="2c38ee51-8a29-4b54-8aa5-0fc477816191"/>
    <xsd:import namespace="26482102-43f5-4d7e-b97b-6cc4a0a3a56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38ee51-8a29-4b54-8aa5-0fc477816191"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482102-43f5-4d7e-b97b-6cc4a0a3a56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CB32C-8D92-4A58-9462-63BC6267620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c38ee51-8a29-4b54-8aa5-0fc477816191"/>
    <ds:schemaRef ds:uri="26482102-43f5-4d7e-b97b-6cc4a0a3a56b"/>
    <ds:schemaRef ds:uri="http://www.w3.org/XML/1998/namespace"/>
    <ds:schemaRef ds:uri="http://purl.org/dc/dcmitype/"/>
  </ds:schemaRefs>
</ds:datastoreItem>
</file>

<file path=customXml/itemProps2.xml><?xml version="1.0" encoding="utf-8"?>
<ds:datastoreItem xmlns:ds="http://schemas.openxmlformats.org/officeDocument/2006/customXml" ds:itemID="{3BABA030-83D4-490F-AE8A-F9DA8B40E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38ee51-8a29-4b54-8aa5-0fc477816191"/>
    <ds:schemaRef ds:uri="26482102-43f5-4d7e-b97b-6cc4a0a3a5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64E885-314A-4EF8-B4D4-0C339BAEE8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M</vt:lpstr>
      <vt:lpstr>D</vt:lpstr>
      <vt:lpstr>注文書</vt:lpstr>
      <vt:lpstr>カテゴリ選択リスト</vt:lpstr>
      <vt:lpstr>D!_4本組用</vt:lpstr>
      <vt:lpstr>D!_4本組用_2</vt:lpstr>
      <vt:lpstr>D!先頭</vt:lpstr>
      <vt:lpstr>D!先頭_1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2022-08-29T05:19:50Z</dcterms:created>
  <dcterms:modified xsi:type="dcterms:W3CDTF">2024-11-23T21:37:46Z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0x01010010AA71005047964A832AEE165DE03173</vt:lpwstr>
  </property>
</Properties>
</file>